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0035" activeTab="3"/>
  </bookViews>
  <sheets>
    <sheet name="Notice d'utilisation" sheetId="6" r:id="rId1"/>
    <sheet name="Methode 1 Déficit financement" sheetId="1" r:id="rId2"/>
    <sheet name="Méthode 2 Taux forfaitaire" sheetId="9" r:id="rId3"/>
    <sheet name="Méthode 3 Recettes prévis." sheetId="8" r:id="rId4"/>
  </sheets>
  <definedNames>
    <definedName name="_ftnref1" localSheetId="0">'Notice d''utilisation'!#REF!</definedName>
  </definedNames>
  <calcPr calcId="145621"/>
</workbook>
</file>

<file path=xl/calcChain.xml><?xml version="1.0" encoding="utf-8"?>
<calcChain xmlns="http://schemas.openxmlformats.org/spreadsheetml/2006/main">
  <c r="D37" i="9" l="1"/>
  <c r="F36" i="8" l="1"/>
  <c r="H36" i="8"/>
  <c r="J36" i="8"/>
  <c r="D36" i="8"/>
  <c r="N30" i="8"/>
  <c r="L30" i="8"/>
  <c r="N29" i="8"/>
  <c r="L29" i="8"/>
  <c r="N28" i="8"/>
  <c r="L28" i="8"/>
  <c r="N27" i="8"/>
  <c r="L27" i="8"/>
  <c r="N32" i="8"/>
  <c r="L32" i="8"/>
  <c r="N31" i="8"/>
  <c r="L31" i="8"/>
  <c r="N26" i="8"/>
  <c r="L26" i="8"/>
  <c r="N25" i="8"/>
  <c r="L25" i="8"/>
  <c r="N24" i="8"/>
  <c r="L24" i="8"/>
  <c r="C24" i="8"/>
  <c r="C25" i="8" s="1"/>
  <c r="C26" i="8" s="1"/>
  <c r="C27" i="8" s="1"/>
  <c r="C28" i="8" s="1"/>
  <c r="C29" i="8" s="1"/>
  <c r="C30" i="8" s="1"/>
  <c r="C31" i="8" s="1"/>
  <c r="C32" i="8" s="1"/>
  <c r="C33" i="8" s="1"/>
  <c r="C34" i="8" s="1"/>
  <c r="C35" i="8" s="1"/>
  <c r="L36" i="8"/>
  <c r="N36" i="8" l="1"/>
  <c r="D43" i="9"/>
  <c r="O35" i="1"/>
  <c r="O36" i="1"/>
  <c r="O37" i="1"/>
  <c r="O38" i="1"/>
  <c r="O39" i="1"/>
  <c r="O40" i="1"/>
  <c r="O41" i="1"/>
  <c r="O42" i="1"/>
  <c r="O43" i="1"/>
  <c r="O44" i="1"/>
  <c r="O45" i="1"/>
  <c r="O46" i="1"/>
  <c r="O47" i="1"/>
  <c r="O48" i="1"/>
  <c r="O49" i="1"/>
  <c r="O50" i="1"/>
  <c r="O51" i="1"/>
  <c r="O52" i="1"/>
  <c r="O53" i="1"/>
  <c r="O54" i="1"/>
  <c r="O34" i="1"/>
  <c r="B26" i="1" l="1"/>
  <c r="B27" i="1" s="1"/>
  <c r="B28" i="1" s="1"/>
  <c r="B29" i="1" s="1"/>
  <c r="B30" i="1" s="1"/>
  <c r="B31" i="1" s="1"/>
  <c r="B32" i="1" s="1"/>
  <c r="B33" i="1" s="1"/>
  <c r="B34" i="1" l="1"/>
  <c r="B35" i="1" s="1"/>
  <c r="B36" i="1" s="1"/>
  <c r="B37" i="1" s="1"/>
  <c r="B38" i="1" s="1"/>
  <c r="B39" i="1" s="1"/>
  <c r="B40" i="1" s="1"/>
  <c r="B41" i="1" s="1"/>
  <c r="B42" i="1" s="1"/>
  <c r="B43" i="1" s="1"/>
  <c r="B44" i="1" s="1"/>
  <c r="B45" i="1" s="1"/>
  <c r="B46" i="1" s="1"/>
  <c r="B47" i="1" s="1"/>
  <c r="B48" i="1" s="1"/>
  <c r="B49" i="1" s="1"/>
  <c r="B50" i="1" s="1"/>
  <c r="B51" i="1" s="1"/>
  <c r="B52" i="1" s="1"/>
  <c r="B53" i="1" s="1"/>
  <c r="B54" i="1" s="1"/>
  <c r="L34" i="8"/>
  <c r="L35" i="8"/>
  <c r="L33" i="8"/>
  <c r="N35" i="8" l="1"/>
  <c r="N34" i="8"/>
  <c r="N33" i="8"/>
  <c r="E59" i="1" l="1"/>
  <c r="D25" i="1" s="1"/>
  <c r="H56" i="1" l="1"/>
  <c r="K56" i="1"/>
  <c r="N56" i="1"/>
  <c r="E56" i="1"/>
  <c r="E25" i="1"/>
  <c r="G25" i="1"/>
  <c r="J25" i="1"/>
  <c r="M25" i="1"/>
  <c r="O25" i="1"/>
  <c r="D26" i="1"/>
  <c r="D27" i="1" s="1"/>
  <c r="E27" i="1" s="1"/>
  <c r="O26" i="1"/>
  <c r="O27" i="1"/>
  <c r="O28" i="1"/>
  <c r="O29" i="1"/>
  <c r="O30" i="1"/>
  <c r="O31" i="1"/>
  <c r="O32" i="1"/>
  <c r="L55" i="1"/>
  <c r="I55" i="1"/>
  <c r="F55" i="1"/>
  <c r="C55" i="1"/>
  <c r="O33" i="1"/>
  <c r="G72" i="1" l="1"/>
  <c r="G65" i="1"/>
  <c r="J26" i="1"/>
  <c r="N25" i="1"/>
  <c r="H25" i="1"/>
  <c r="K25" i="1"/>
  <c r="G26" i="1"/>
  <c r="E26" i="1"/>
  <c r="K26" i="1"/>
  <c r="J27" i="1"/>
  <c r="K27" i="1" s="1"/>
  <c r="D28" i="1"/>
  <c r="M26" i="1"/>
  <c r="O55" i="1"/>
  <c r="G27" i="1" l="1"/>
  <c r="H26" i="1"/>
  <c r="J28" i="1"/>
  <c r="J29" i="1" s="1"/>
  <c r="N26" i="1"/>
  <c r="M27" i="1"/>
  <c r="D29" i="1"/>
  <c r="E28" i="1"/>
  <c r="K28" i="1" l="1"/>
  <c r="H27" i="1"/>
  <c r="G28" i="1"/>
  <c r="N27" i="1"/>
  <c r="M28" i="1"/>
  <c r="K29" i="1"/>
  <c r="J30" i="1"/>
  <c r="E29" i="1"/>
  <c r="D30" i="1"/>
  <c r="H28" i="1" l="1"/>
  <c r="G29" i="1"/>
  <c r="M29" i="1"/>
  <c r="N28" i="1"/>
  <c r="D31" i="1"/>
  <c r="E30" i="1"/>
  <c r="K30" i="1"/>
  <c r="J31" i="1"/>
  <c r="G30" i="1" l="1"/>
  <c r="H29" i="1"/>
  <c r="K31" i="1"/>
  <c r="J32" i="1"/>
  <c r="K32" i="1" s="1"/>
  <c r="E31" i="1"/>
  <c r="D32" i="1"/>
  <c r="E32" i="1" s="1"/>
  <c r="N29" i="1"/>
  <c r="M30" i="1"/>
  <c r="G31" i="1" l="1"/>
  <c r="H30" i="1"/>
  <c r="M31" i="1"/>
  <c r="N30" i="1"/>
  <c r="D33" i="1"/>
  <c r="D34" i="1" s="1"/>
  <c r="D35" i="1" s="1"/>
  <c r="D36" i="1" l="1"/>
  <c r="E35" i="1"/>
  <c r="E34" i="1"/>
  <c r="H31" i="1"/>
  <c r="G32" i="1"/>
  <c r="H32" i="1" s="1"/>
  <c r="N31" i="1"/>
  <c r="M32" i="1"/>
  <c r="N32" i="1" s="1"/>
  <c r="E33" i="1"/>
  <c r="D37" i="1" l="1"/>
  <c r="E36" i="1"/>
  <c r="G33" i="1"/>
  <c r="M33" i="1"/>
  <c r="M34" i="1" s="1"/>
  <c r="M35" i="1" s="1"/>
  <c r="J33" i="1"/>
  <c r="J34" i="1" s="1"/>
  <c r="J35" i="1" s="1"/>
  <c r="N35" i="1" l="1"/>
  <c r="M36" i="1"/>
  <c r="J36" i="1"/>
  <c r="K35" i="1"/>
  <c r="G34" i="1"/>
  <c r="H33" i="1"/>
  <c r="D38" i="1"/>
  <c r="E37" i="1"/>
  <c r="K34" i="1"/>
  <c r="N34" i="1"/>
  <c r="K33" i="1"/>
  <c r="N33" i="1"/>
  <c r="N36" i="1" l="1"/>
  <c r="M37" i="1"/>
  <c r="D39" i="1"/>
  <c r="E38" i="1"/>
  <c r="H34" i="1"/>
  <c r="G35" i="1"/>
  <c r="J37" i="1"/>
  <c r="K36" i="1"/>
  <c r="H35" i="1" l="1"/>
  <c r="G36" i="1"/>
  <c r="N37" i="1"/>
  <c r="M38" i="1"/>
  <c r="J38" i="1"/>
  <c r="K37" i="1"/>
  <c r="D40" i="1"/>
  <c r="E39" i="1"/>
  <c r="D41" i="1" l="1"/>
  <c r="E40" i="1"/>
  <c r="J39" i="1"/>
  <c r="K38" i="1"/>
  <c r="N38" i="1"/>
  <c r="M39" i="1"/>
  <c r="H36" i="1"/>
  <c r="G37" i="1"/>
  <c r="J40" i="1" l="1"/>
  <c r="K39" i="1"/>
  <c r="D42" i="1"/>
  <c r="E41" i="1"/>
  <c r="H37" i="1"/>
  <c r="G38" i="1"/>
  <c r="N39" i="1"/>
  <c r="M40" i="1"/>
  <c r="M41" i="1" l="1"/>
  <c r="N40" i="1"/>
  <c r="H38" i="1"/>
  <c r="G39" i="1"/>
  <c r="D43" i="1"/>
  <c r="E42" i="1"/>
  <c r="J41" i="1"/>
  <c r="K40" i="1"/>
  <c r="J42" i="1" l="1"/>
  <c r="K41" i="1"/>
  <c r="D44" i="1"/>
  <c r="E43" i="1"/>
  <c r="M42" i="1"/>
  <c r="N41" i="1"/>
  <c r="H39" i="1"/>
  <c r="G40" i="1"/>
  <c r="G41" i="1" l="1"/>
  <c r="H40" i="1"/>
  <c r="D45" i="1"/>
  <c r="E44" i="1"/>
  <c r="J43" i="1"/>
  <c r="K42" i="1"/>
  <c r="M43" i="1"/>
  <c r="N42" i="1"/>
  <c r="M44" i="1" l="1"/>
  <c r="N43" i="1"/>
  <c r="J44" i="1"/>
  <c r="K43" i="1"/>
  <c r="D46" i="1"/>
  <c r="E45" i="1"/>
  <c r="G42" i="1"/>
  <c r="H41" i="1"/>
  <c r="G43" i="1" l="1"/>
  <c r="H42" i="1"/>
  <c r="D47" i="1"/>
  <c r="E46" i="1"/>
  <c r="J45" i="1"/>
  <c r="K44" i="1"/>
  <c r="M45" i="1"/>
  <c r="N44" i="1"/>
  <c r="M46" i="1" l="1"/>
  <c r="N45" i="1"/>
  <c r="J46" i="1"/>
  <c r="K45" i="1"/>
  <c r="D48" i="1"/>
  <c r="E47" i="1"/>
  <c r="G44" i="1"/>
  <c r="H43" i="1"/>
  <c r="G45" i="1" l="1"/>
  <c r="H44" i="1"/>
  <c r="D49" i="1"/>
  <c r="E48" i="1"/>
  <c r="J47" i="1"/>
  <c r="K46" i="1"/>
  <c r="M47" i="1"/>
  <c r="N46" i="1"/>
  <c r="M48" i="1" l="1"/>
  <c r="N47" i="1"/>
  <c r="J48" i="1"/>
  <c r="K47" i="1"/>
  <c r="D50" i="1"/>
  <c r="E49" i="1"/>
  <c r="G46" i="1"/>
  <c r="H45" i="1"/>
  <c r="G47" i="1" l="1"/>
  <c r="H46" i="1"/>
  <c r="D51" i="1"/>
  <c r="E50" i="1"/>
  <c r="J49" i="1"/>
  <c r="K48" i="1"/>
  <c r="M49" i="1"/>
  <c r="N48" i="1"/>
  <c r="M50" i="1" l="1"/>
  <c r="N49" i="1"/>
  <c r="J50" i="1"/>
  <c r="K49" i="1"/>
  <c r="D52" i="1"/>
  <c r="E51" i="1"/>
  <c r="G48" i="1"/>
  <c r="H47" i="1"/>
  <c r="G49" i="1" l="1"/>
  <c r="H48" i="1"/>
  <c r="D53" i="1"/>
  <c r="E52" i="1"/>
  <c r="J51" i="1"/>
  <c r="K50" i="1"/>
  <c r="M51" i="1"/>
  <c r="N50" i="1"/>
  <c r="M52" i="1" l="1"/>
  <c r="N51" i="1"/>
  <c r="J52" i="1"/>
  <c r="K51" i="1"/>
  <c r="D54" i="1"/>
  <c r="E54" i="1" s="1"/>
  <c r="E53" i="1"/>
  <c r="G50" i="1"/>
  <c r="H49" i="1"/>
  <c r="G51" i="1" l="1"/>
  <c r="H50" i="1"/>
  <c r="E55" i="1"/>
  <c r="J53" i="1"/>
  <c r="K52" i="1"/>
  <c r="M53" i="1"/>
  <c r="N52" i="1"/>
  <c r="M54" i="1" l="1"/>
  <c r="N54" i="1" s="1"/>
  <c r="N53" i="1"/>
  <c r="J54" i="1"/>
  <c r="K54" i="1" s="1"/>
  <c r="K53" i="1"/>
  <c r="G52" i="1"/>
  <c r="H51" i="1"/>
  <c r="G53" i="1" l="1"/>
  <c r="H52" i="1"/>
  <c r="K55" i="1"/>
  <c r="N55" i="1"/>
  <c r="G54" i="1" l="1"/>
  <c r="H54" i="1" s="1"/>
  <c r="H53" i="1"/>
  <c r="H55" i="1" l="1"/>
  <c r="O56" i="1" l="1"/>
  <c r="G66" i="1"/>
  <c r="G67" i="1" s="1"/>
  <c r="G74" i="1" s="1"/>
  <c r="G75" i="1" s="1"/>
  <c r="G81" i="1" s="1"/>
</calcChain>
</file>

<file path=xl/comments1.xml><?xml version="1.0" encoding="utf-8"?>
<comments xmlns="http://schemas.openxmlformats.org/spreadsheetml/2006/main">
  <authors>
    <author>cra</author>
  </authors>
  <commentList>
    <comment ref="C23" authorId="0">
      <text>
        <r>
          <rPr>
            <b/>
            <sz val="9"/>
            <color indexed="81"/>
            <rFont val="Tahoma"/>
            <family val="2"/>
          </rPr>
          <t>cra:</t>
        </r>
        <r>
          <rPr>
            <sz val="9"/>
            <color indexed="81"/>
            <rFont val="Tahoma"/>
            <family val="2"/>
          </rPr>
          <t xml:space="preserve">
Renseigner ici l'année 1 du projet (ex. : 2015)</t>
        </r>
      </text>
    </comment>
  </commentList>
</comments>
</file>

<file path=xl/sharedStrings.xml><?xml version="1.0" encoding="utf-8"?>
<sst xmlns="http://schemas.openxmlformats.org/spreadsheetml/2006/main" count="147" uniqueCount="116">
  <si>
    <t>Coûts d'investissements</t>
  </si>
  <si>
    <t>quotient d'actualisation</t>
  </si>
  <si>
    <t>Coûts d'exploitation</t>
  </si>
  <si>
    <t>Recettes</t>
  </si>
  <si>
    <t>Valeur Résiduelle</t>
  </si>
  <si>
    <t>Flux de trésorerie net</t>
  </si>
  <si>
    <t>Total</t>
  </si>
  <si>
    <t>Etape n°1 : Calcul des valeurs actualisées</t>
  </si>
  <si>
    <t>Intitulé de l'opération :</t>
  </si>
  <si>
    <t>Numéro SYNERGIE :</t>
  </si>
  <si>
    <t>Nom de l'employé :</t>
  </si>
  <si>
    <t>Fonction de l'employé :</t>
  </si>
  <si>
    <t>Nom et fonction du responsable :</t>
  </si>
  <si>
    <t>Période</t>
  </si>
  <si>
    <t>Valeur résiduelle</t>
  </si>
  <si>
    <t>Année</t>
  </si>
  <si>
    <t>Investissement</t>
  </si>
  <si>
    <t xml:space="preserve">                  Taux d'actualisation =</t>
  </si>
  <si>
    <t>dont coût total éligible (CTE)</t>
  </si>
  <si>
    <t>Coût d'investissement actualisé (CIA)</t>
  </si>
  <si>
    <t>Recettes nettes actualisées (RNA)</t>
  </si>
  <si>
    <t>Coût d'investissement total (CIT)</t>
  </si>
  <si>
    <t>Taux de déficit de financement (TDF)</t>
  </si>
  <si>
    <t>Déficit de financement</t>
  </si>
  <si>
    <t>Coût global du projet, dépenses inéligibles comprises (valeur non actualisée)</t>
  </si>
  <si>
    <t>Dépenses éligibles uniquement (valeur non actualisée)</t>
  </si>
  <si>
    <t xml:space="preserve">Coût global du projet, dépenses inéligibles comprises (valeur actualisée) </t>
  </si>
  <si>
    <t>Taux max. FEDER</t>
  </si>
  <si>
    <t>Contribution maximale FEDER</t>
  </si>
  <si>
    <t>TDF=DF/CIA</t>
  </si>
  <si>
    <t>Terminologie UE</t>
  </si>
  <si>
    <t>EC = Eligible cost</t>
  </si>
  <si>
    <t xml:space="preserve">Recettes actualisées + Valeur résiduelle actualisée - Coûts actualisés d'exploitation </t>
  </si>
  <si>
    <t>DNR (« discounted net revenue » )</t>
  </si>
  <si>
    <t>DIC (« discounted investment cost »)</t>
  </si>
  <si>
    <t>Max EE (« maximum eligible expenditure ») est le montant maximum des dépenses éligibles</t>
  </si>
  <si>
    <t>R = Max EE/DIC</t>
  </si>
  <si>
    <t>Assiette éligible (AE)</t>
  </si>
  <si>
    <t>DA= Decision amount = EC*R</t>
  </si>
  <si>
    <t>Deficit de financement (DF)</t>
  </si>
  <si>
    <t>DF = CIA-RNA</t>
  </si>
  <si>
    <t>Etape n°2 : Calcul du déficit de financement (DF) sur l'ensemble du projet</t>
  </si>
  <si>
    <t>Etape n°3 : Calcul de l'assiette éligible (AE) sur la partie du projet cofinancée</t>
  </si>
  <si>
    <t>(Article 61 du règlement 1303/2013)</t>
  </si>
  <si>
    <t>(Article 65 du règlement 1303/2013)</t>
  </si>
  <si>
    <t>Données prévisionnelles</t>
  </si>
  <si>
    <t>Recettes nettes</t>
  </si>
  <si>
    <t>valeur actualisée à l'année 1</t>
  </si>
  <si>
    <t>Vérification calcul VAN (fonction EXCEL)</t>
  </si>
  <si>
    <t xml:space="preserve">   Si changement de taux, modifier uniquement la cellule E47</t>
  </si>
  <si>
    <t>Comment remplir le tableau des recettes ?</t>
  </si>
  <si>
    <t>Quelle période retenir ?</t>
  </si>
  <si>
    <t>Exploitation                                                                                                                                          (hors amortissement et frais financiers)</t>
  </si>
  <si>
    <t>Pourquoi actualiser les recettes nettes ?</t>
  </si>
  <si>
    <t>Principe général : prendre en compte les recettes nettes générées par l'opération</t>
  </si>
  <si>
    <t>L'autorité de gestion tient compte du montant des recettes nettes générées par l'opération au cours de sa mise en œuvre et, le cas échéant, après son achèvement.</t>
  </si>
  <si>
    <t>Le principe de l'actualisation tient compte du fait qu'un euro d'aujourd'hui n'a pas la même valeur qu'un euro de demain. Il permet de traduire en une seule valeur "actuelle" l'ensemble des flux liés à l'investissement. Le calcul du déficit de financement consiste à déduire cette valeur actuelle du coût d'investissement.</t>
  </si>
  <si>
    <t>→Si vous êtes concerné par cette méthode, veuillez remplir les champs bleus de l'onglet "Méthode 1 Déficit financement"</t>
  </si>
  <si>
    <t>Cette annexe permet le calcul des recettes nettes générées par la mise en œuvre d'une opération. La méthode à utiliser pour effectuer ce calcul dépend du coût total éligible de l'opération et de la durée des recettes générées.</t>
  </si>
  <si>
    <t xml:space="preserve">La Commission européenne préconise un taux de 4%. Le calcul des montants actualisés s'effectue automatiquement lorsque les champs bleus sont remplis. </t>
  </si>
  <si>
    <t>Quelle que soit la méthode qui s'applique à votre opération, seuls les champs bleus doivent être renseignés</t>
  </si>
  <si>
    <r>
      <t xml:space="preserve">La </t>
    </r>
    <r>
      <rPr>
        <b/>
        <sz val="14"/>
        <color theme="1"/>
        <rFont val="Calibri"/>
        <family val="2"/>
        <scheme val="minor"/>
      </rPr>
      <t>méthode 1</t>
    </r>
    <r>
      <rPr>
        <sz val="14"/>
        <color theme="1"/>
        <rFont val="Calibri"/>
        <family val="2"/>
        <scheme val="minor"/>
      </rPr>
      <t xml:space="preserve"> repose sur l'actualisation des recettes nettes qui seront perçues </t>
    </r>
    <r>
      <rPr>
        <u/>
        <sz val="14"/>
        <color theme="1"/>
        <rFont val="Calibri"/>
        <family val="2"/>
        <scheme val="minor"/>
      </rPr>
      <t>pendant et après la mise en œuvre de l'opération</t>
    </r>
    <r>
      <rPr>
        <sz val="14"/>
        <color theme="1"/>
        <rFont val="Calibri"/>
        <family val="2"/>
        <scheme val="minor"/>
      </rPr>
      <t>.</t>
    </r>
  </si>
  <si>
    <t>Quel est le taux d'actualisation ?</t>
  </si>
  <si>
    <t xml:space="preserve">Méthode 1 : Estimation du déficit de financement                                                                                          </t>
  </si>
  <si>
    <t>Recettes brutes</t>
  </si>
  <si>
    <r>
      <rPr>
        <u/>
        <sz val="14"/>
        <color theme="1"/>
        <rFont val="Calibri"/>
        <family val="2"/>
        <scheme val="minor"/>
      </rPr>
      <t>A noter</t>
    </r>
    <r>
      <rPr>
        <sz val="14"/>
        <color theme="1"/>
        <rFont val="Calibri"/>
        <family val="2"/>
        <scheme val="minor"/>
      </rPr>
      <t xml:space="preserve"> : La période de mise en œuvre de l'opération est celle inscrite dans la convention FEDER. </t>
    </r>
  </si>
  <si>
    <t>La durée à retenir est déterminée en fonction du secteur d'invetissement et de la durée d'amortissement du bien.  La période d'amortissement du bien est généralement estimée par les services comptables de votre structure afin de prendre en compte l'investissement et sa dépréciation dans les comptes annuels. La durée retenue par vos services devra être dûment justifiée sur la base de documents comptables et techniques probants.</t>
  </si>
  <si>
    <t xml:space="preserve">  A remplir si le coût total éligible de l'opération excède 1 million d'€  et si l'opération génère des recettes nettes après sa mise en œuvre</t>
  </si>
  <si>
    <t>→Si vous êtes concerné par cette méthode, veuillez remplir les champs bleus de l'onglet "Méthode 2 Recettes prévis."</t>
  </si>
  <si>
    <r>
      <t>Les</t>
    </r>
    <r>
      <rPr>
        <b/>
        <sz val="11"/>
        <color theme="1"/>
        <rFont val="Calibri"/>
        <family val="2"/>
        <scheme val="minor"/>
      </rPr>
      <t xml:space="preserve"> recettes brutes </t>
    </r>
    <r>
      <rPr>
        <sz val="11"/>
        <color theme="1"/>
        <rFont val="Calibri"/>
        <family val="2"/>
        <scheme val="minor"/>
      </rPr>
      <t>correspondent à l'ensemble des recettes générées par l'opération. Il s'agit des redevances directement supportées par les utilisateurs pour l'utilisation de l'infrastructure, des recettes issues de la vente ou de la location de terrains ou de bâtiments, et des paiements effectués en contrepartie de services.</t>
    </r>
  </si>
  <si>
    <r>
      <t>La</t>
    </r>
    <r>
      <rPr>
        <b/>
        <sz val="11"/>
        <color theme="1"/>
        <rFont val="Calibri"/>
        <family val="2"/>
        <scheme val="minor"/>
      </rPr>
      <t xml:space="preserve"> valeur résiduelle</t>
    </r>
    <r>
      <rPr>
        <sz val="11"/>
        <color theme="1"/>
        <rFont val="Calibri"/>
        <family val="2"/>
        <scheme val="minor"/>
      </rPr>
      <t xml:space="preserve"> de l'investissement correspond à la valeur du bien à la fin de la période d'amortissement. </t>
    </r>
  </si>
  <si>
    <t xml:space="preserve">A remplir si le coût total éligible de l'opération n'excède pas 1 million d'€  et dépasse 50 000€  et si l'opération génère des recettes nettes pendant sa mise en œuvre </t>
  </si>
  <si>
    <t>Taux d'intervention maximal du FEDER (cf. DOMO)</t>
  </si>
  <si>
    <r>
      <t xml:space="preserve">A noter : Cette annexe </t>
    </r>
    <r>
      <rPr>
        <b/>
        <u/>
        <sz val="11"/>
        <color rgb="FFFF0000"/>
        <rFont val="Calibri"/>
        <family val="2"/>
        <scheme val="minor"/>
      </rPr>
      <t>ne concerne pas</t>
    </r>
    <r>
      <rPr>
        <b/>
        <sz val="11"/>
        <color rgb="FFFF0000"/>
        <rFont val="Calibri"/>
        <family val="2"/>
        <scheme val="minor"/>
      </rPr>
      <t xml:space="preserve"> les opérations encadrées par un régime d'aide d'Etat ou dont le coût total éligible est inférieur ou égal à 50 000 € </t>
    </r>
  </si>
  <si>
    <t>Recettes nettes = Recettes brutes - coûts d'exploitation + valeur résiduelle de l'investissement</t>
  </si>
  <si>
    <t>Etape n°4 : Calcul  de la contribution maximale FEDER</t>
  </si>
  <si>
    <t>Taux FEDER x AE</t>
  </si>
  <si>
    <r>
      <t xml:space="preserve">Les </t>
    </r>
    <r>
      <rPr>
        <b/>
        <sz val="11"/>
        <color theme="1"/>
        <rFont val="Calibri"/>
        <family val="2"/>
        <scheme val="minor"/>
      </rPr>
      <t>coûts d'exploitation</t>
    </r>
    <r>
      <rPr>
        <sz val="11"/>
        <color theme="1"/>
        <rFont val="Calibri"/>
        <family val="2"/>
        <scheme val="minor"/>
      </rPr>
      <t xml:space="preserve"> correspondent à l'ensemble des coûts d'exploitations, hors frais d'amortisement et frais financiers. Il s'agit des frais d’exploitation (frais fixes et variables) et des coûts de remplacement du matériel à faible durée de vie assurant le fonctionnement technique de l’opération.</t>
    </r>
  </si>
  <si>
    <t>(Article 61 et annexe V du règlement 1303/2013 et  règlement délégué (UE) 2015/1516)</t>
  </si>
  <si>
    <t>Secteurs</t>
  </si>
  <si>
    <t>Route</t>
  </si>
  <si>
    <t>Transports urbains</t>
  </si>
  <si>
    <t>Eau</t>
  </si>
  <si>
    <t>Déchets solides</t>
  </si>
  <si>
    <t>Recherche, développement, innovation</t>
  </si>
  <si>
    <t>Taux forfaitaires fixés par la Commission européenne</t>
  </si>
  <si>
    <t>Etape n°1 : Taux forfaitaire du secteur de votre opération</t>
  </si>
  <si>
    <t xml:space="preserve">Dépenses éligibles uniquement </t>
  </si>
  <si>
    <t xml:space="preserve">Coût global du projet, dépenses inéligibles comprises </t>
  </si>
  <si>
    <t>Coût total éligible ajusté (CTEA)</t>
  </si>
  <si>
    <t>CTE  = CTEx (1-TFS)</t>
  </si>
  <si>
    <t>Taux FEDER x CTEA</t>
  </si>
  <si>
    <r>
      <t xml:space="preserve">La </t>
    </r>
    <r>
      <rPr>
        <b/>
        <sz val="14"/>
        <color theme="1"/>
        <rFont val="Calibri"/>
        <family val="2"/>
        <scheme val="minor"/>
      </rPr>
      <t>méthode 3</t>
    </r>
    <r>
      <rPr>
        <sz val="14"/>
        <color theme="1"/>
        <rFont val="Calibri"/>
        <family val="2"/>
        <scheme val="minor"/>
      </rPr>
      <t xml:space="preserve"> consiste à déclarer le montant prévisionnel des recettes nettes qui seront perçues </t>
    </r>
    <r>
      <rPr>
        <u/>
        <sz val="14"/>
        <color theme="1"/>
        <rFont val="Calibri"/>
        <family val="2"/>
        <scheme val="minor"/>
      </rPr>
      <t>pendant la durée de l'opération</t>
    </r>
    <r>
      <rPr>
        <sz val="14"/>
        <color theme="1"/>
        <rFont val="Calibri"/>
        <family val="2"/>
        <scheme val="minor"/>
      </rPr>
      <t xml:space="preserve"> (soit maximum 3 ans)</t>
    </r>
  </si>
  <si>
    <t>Quel est le taux sectoriel à appliquer?</t>
  </si>
  <si>
    <t>Qu'est-ce que la méthode du taux forfaitaire par secteur ?</t>
  </si>
  <si>
    <t>Cette approche « simplifiée » permet d’utiliser un taux forfaitaire moyen applicable à un secteur/sous-secteur auquel est rattachée votre opérationquan celui-ci existe pour déterminer le coût total éligible ajuté et calculer le montant de l’aide européenne.</t>
  </si>
  <si>
    <t>Cette méthode ne peut donc être utilisée que dans le cas où les taux forfaitaires ont été préalablement définis pour le secteur concerné par l'opération.</t>
  </si>
  <si>
    <r>
      <t xml:space="preserve">La </t>
    </r>
    <r>
      <rPr>
        <b/>
        <sz val="14"/>
        <color theme="1"/>
        <rFont val="Calibri"/>
        <family val="2"/>
        <scheme val="minor"/>
      </rPr>
      <t>méthode 2</t>
    </r>
    <r>
      <rPr>
        <sz val="14"/>
        <color theme="1"/>
        <rFont val="Calibri"/>
        <family val="2"/>
        <scheme val="minor"/>
      </rPr>
      <t xml:space="preserve"> repose sur l'application d'un taux forfaitaire applicable sur le secteur concerné par votre opération afin de prendre en compte les recettes nettes qui seront perçues </t>
    </r>
    <r>
      <rPr>
        <u/>
        <sz val="14"/>
        <color theme="1"/>
        <rFont val="Calibri"/>
        <family val="2"/>
        <scheme val="minor"/>
      </rPr>
      <t>pendant et après la mise en œuvre de l'opération</t>
    </r>
    <r>
      <rPr>
        <sz val="14"/>
        <color theme="1"/>
        <rFont val="Calibri"/>
        <family val="2"/>
        <scheme val="minor"/>
      </rPr>
      <t>.</t>
    </r>
  </si>
  <si>
    <t>→Si vous êtes concerné par cette méthode, veuillez remplir les champs bleus de l'onglet "Méthode 2 Taux forfaitaire"</t>
  </si>
  <si>
    <t xml:space="preserve">1- Opérations génératrices de recettes nettes après leur achèvement et dont  le coût total éligible de l'opération excède 1 million d'€ </t>
  </si>
  <si>
    <t>Après vérification, le choix définitif entre ces méthodes sera arrêté par le service instructeur compétent du conseil régional de Guadeloupe</t>
  </si>
  <si>
    <t>Taux forfaitaire du secteur concerné par l' opération quand celui-ci a été fixé par la CE, voir ci-dessus</t>
  </si>
  <si>
    <t>Taux  forfaitaire du secteur (TFS)</t>
  </si>
  <si>
    <t xml:space="preserve">Mise à jour et suivi des recettes </t>
  </si>
  <si>
    <r>
      <t>Lorsque la méthode du taux forfaitaire par type de secteur ou sous-secteur est appliquée, toutes les recettes nettes générées par une opération au cours de sa mise en œuvre et après son achèvement sont considérées comme étant prises en compte par l'application du taux forfaitaire et ne sont donc pas déduites des dépenses éligibles de l'opération par la suite.</t>
    </r>
    <r>
      <rPr>
        <b/>
        <u/>
        <sz val="12"/>
        <color theme="1"/>
        <rFont val="Calibri"/>
        <family val="2"/>
        <scheme val="minor"/>
      </rPr>
      <t xml:space="preserve"> En cela, il s'agit de la méthode la plus sûre.</t>
    </r>
  </si>
  <si>
    <t xml:space="preserve">Conformément à la règlementation européenne et lorsque la méthode du calcul de déficit de financement est utilisée, un suivi des recettes doit être effectué  au moment de l'instruction, au versement du solde de l'opération et jusqu'à la clôture du programme en 2023. </t>
  </si>
  <si>
    <t>Etape n°2 : Calcul du coût total éligible (CTEA) sur la partie du projet cofinancée</t>
  </si>
  <si>
    <t>Pour les projets générateurs de recettes nettes, les taux forfaitaires, pour un secteur ou sous-secteur donné sont fixés par la Commission européenne (cf annexe V du règlement UE 1303/2013 et règlement délégué UE  2015/1516.</t>
  </si>
  <si>
    <t>Durant la mise en oeuvre de la programmation, des taux forfaitaires supplémentaires peuvent être adoptés par la Commission européenne (par actes délégués) et pourront être utilisés.</t>
  </si>
  <si>
    <t xml:space="preserve">2- Opérations génératrices de recettes nettes pendant leur mise en œuvre et dont  le coût total éligible n'excède pas 1 million d'€  et dépasse 50 000€ </t>
  </si>
  <si>
    <t xml:space="preserve">Les calculs des recettes nettes prévisionnelles déclarées doivent être dûment justifiées sur la base de documents comptables et techniques probants. </t>
  </si>
  <si>
    <t xml:space="preserve">Méthode 2 : Application d'un taux forfaitaire par secteur ou sous-secteur                                                                                       </t>
  </si>
  <si>
    <t xml:space="preserve">Méthode 3 : Estimation des recettes prévisionnelles </t>
  </si>
  <si>
    <t>AE = CTExTDF</t>
  </si>
  <si>
    <t>Annexe 1 : Calcul des recettes nettes   - Programme Opérationnel INTERREG V Caraïbes</t>
  </si>
  <si>
    <t>Annexe 1 : Calcul des recettes nettes  - Programme Opérationnel INTERREG V Caraïbes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</si>
</sst>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3" formatCode="_-* #,##0.00\ _€_-;\-* #,##0.00\ _€_-;_-* &quot;-&quot;??\ _€_-;_-@_-"/>
    <numFmt numFmtId="164" formatCode="#,##0.0000000&quot; €&quot;;[Red]\-#,##0.0000000&quot; €&quot;"/>
    <numFmt numFmtId="165" formatCode="#,##0.00\ &quot;€&quot;"/>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4"/>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4"/>
      <color theme="1"/>
      <name val="Calibri"/>
      <family val="2"/>
      <scheme val="minor"/>
    </font>
    <font>
      <sz val="11"/>
      <name val="Calibri"/>
      <family val="2"/>
      <scheme val="minor"/>
    </font>
    <font>
      <b/>
      <sz val="16"/>
      <name val="Calibri"/>
      <family val="2"/>
      <scheme val="minor"/>
    </font>
    <font>
      <sz val="26"/>
      <name val="Calibri"/>
      <family val="2"/>
      <scheme val="minor"/>
    </font>
    <font>
      <i/>
      <sz val="10"/>
      <name val="Calibri"/>
      <family val="2"/>
      <scheme val="minor"/>
    </font>
    <font>
      <sz val="9"/>
      <name val="Calibri"/>
      <family val="2"/>
      <scheme val="minor"/>
    </font>
    <font>
      <b/>
      <sz val="12"/>
      <color indexed="48"/>
      <name val="Calibri"/>
      <family val="2"/>
      <scheme val="minor"/>
    </font>
    <font>
      <b/>
      <sz val="14"/>
      <color indexed="9"/>
      <name val="Calibri"/>
      <family val="2"/>
      <scheme val="minor"/>
    </font>
    <font>
      <sz val="9"/>
      <color indexed="48"/>
      <name val="Calibri"/>
      <family val="2"/>
      <scheme val="minor"/>
    </font>
    <font>
      <b/>
      <sz val="10"/>
      <name val="Calibri"/>
      <family val="2"/>
      <scheme val="minor"/>
    </font>
    <font>
      <b/>
      <sz val="8"/>
      <name val="Calibri"/>
      <family val="2"/>
      <scheme val="minor"/>
    </font>
    <font>
      <b/>
      <sz val="9"/>
      <name val="Calibri"/>
      <family val="2"/>
      <scheme val="minor"/>
    </font>
    <font>
      <sz val="10"/>
      <name val="Calibri"/>
      <family val="2"/>
      <scheme val="minor"/>
    </font>
    <font>
      <b/>
      <sz val="10"/>
      <color rgb="FFFF0000"/>
      <name val="Calibri"/>
      <family val="2"/>
      <scheme val="minor"/>
    </font>
    <font>
      <b/>
      <sz val="11"/>
      <color rgb="FFFF0000"/>
      <name val="Calibri"/>
      <family val="2"/>
      <scheme val="minor"/>
    </font>
    <font>
      <b/>
      <sz val="9"/>
      <color rgb="FFFF0000"/>
      <name val="Calibri"/>
      <family val="2"/>
      <scheme val="minor"/>
    </font>
    <font>
      <i/>
      <sz val="9"/>
      <name val="Calibri"/>
      <family val="2"/>
      <scheme val="minor"/>
    </font>
    <font>
      <b/>
      <sz val="16"/>
      <color theme="1"/>
      <name val="Calibri"/>
      <family val="2"/>
      <scheme val="minor"/>
    </font>
    <font>
      <b/>
      <u/>
      <sz val="11"/>
      <color rgb="FFFF0000"/>
      <name val="Calibri"/>
      <family val="2"/>
      <scheme val="minor"/>
    </font>
    <font>
      <i/>
      <sz val="11"/>
      <name val="Calibri"/>
      <family val="2"/>
      <scheme val="minor"/>
    </font>
    <font>
      <b/>
      <sz val="12"/>
      <name val="Calibri"/>
      <family val="2"/>
      <scheme val="minor"/>
    </font>
    <font>
      <b/>
      <sz val="11"/>
      <color indexed="48"/>
      <name val="Calibri"/>
      <family val="2"/>
      <scheme val="minor"/>
    </font>
    <font>
      <b/>
      <sz val="11"/>
      <color indexed="9"/>
      <name val="Calibri"/>
      <family val="2"/>
      <scheme val="minor"/>
    </font>
    <font>
      <b/>
      <sz val="11"/>
      <name val="Calibri"/>
      <family val="2"/>
      <scheme val="minor"/>
    </font>
    <font>
      <b/>
      <sz val="13"/>
      <color theme="3" tint="0.39997558519241921"/>
      <name val="Calibri"/>
      <family val="2"/>
      <scheme val="minor"/>
    </font>
    <font>
      <b/>
      <u/>
      <sz val="12"/>
      <color theme="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3"/>
      <color theme="0"/>
      <name val="Calibri"/>
      <family val="2"/>
      <scheme val="minor"/>
    </font>
  </fonts>
  <fills count="29">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indexed="23"/>
        <bgColor indexed="64"/>
      </patternFill>
    </fill>
    <fill>
      <patternFill patternType="solid">
        <fgColor theme="0"/>
        <bgColor indexed="64"/>
      </patternFill>
    </fill>
    <fill>
      <patternFill patternType="solid">
        <fgColor theme="0"/>
        <bgColor indexed="26"/>
      </patternFill>
    </fill>
    <fill>
      <patternFill patternType="solid">
        <fgColor theme="0"/>
        <bgColor indexed="41"/>
      </patternFill>
    </fill>
    <fill>
      <patternFill patternType="solid">
        <fgColor theme="0"/>
        <bgColor indexed="22"/>
      </patternFill>
    </fill>
    <fill>
      <patternFill patternType="solid">
        <fgColor theme="0"/>
        <bgColor indexed="2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26"/>
      </patternFill>
    </fill>
    <fill>
      <patternFill patternType="solid">
        <fgColor theme="0" tint="-0.14999847407452621"/>
        <bgColor indexed="41"/>
      </patternFill>
    </fill>
    <fill>
      <patternFill patternType="solid">
        <fgColor theme="0" tint="-0.14999847407452621"/>
        <bgColor indexed="2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26"/>
      </patternFill>
    </fill>
    <fill>
      <patternFill patternType="solid">
        <fgColor theme="8" tint="0.79998168889431442"/>
        <bgColor indexed="41"/>
      </patternFill>
    </fill>
    <fill>
      <patternFill patternType="solid">
        <fgColor theme="8" tint="0.79998168889431442"/>
        <bgColor indexed="22"/>
      </patternFill>
    </fill>
    <fill>
      <patternFill patternType="solid">
        <fgColor theme="0" tint="-0.249977111117893"/>
        <bgColor indexed="26"/>
      </patternFill>
    </fill>
    <fill>
      <patternFill patternType="solid">
        <fgColor theme="0" tint="-0.249977111117893"/>
        <bgColor indexed="41"/>
      </patternFill>
    </fill>
    <fill>
      <patternFill patternType="solid">
        <fgColor theme="0" tint="-0.249977111117893"/>
        <bgColor indexed="24"/>
      </patternFill>
    </fill>
    <fill>
      <patternFill patternType="solid">
        <fgColor theme="0" tint="-0.249977111117893"/>
        <bgColor indexed="22"/>
      </patternFill>
    </fill>
    <fill>
      <patternFill patternType="solid">
        <fgColor rgb="FF4F81BD"/>
        <bgColor indexed="64"/>
      </patternFill>
    </fill>
    <fill>
      <patternFill patternType="solid">
        <fgColor rgb="FFD3DFEE"/>
        <bgColor indexed="64"/>
      </patternFill>
    </fill>
    <fill>
      <patternFill patternType="solid">
        <fgColor rgb="FFC00000"/>
        <bgColor indexed="64"/>
      </patternFill>
    </fill>
  </fills>
  <borders count="23">
    <border>
      <left/>
      <right/>
      <top/>
      <bottom/>
      <diagonal/>
    </border>
    <border>
      <left style="thin">
        <color rgb="FFBCBCBC"/>
      </left>
      <right/>
      <top/>
      <bottom/>
      <diagonal/>
    </border>
    <border>
      <left/>
      <right/>
      <top/>
      <bottom style="thin">
        <color indexed="64"/>
      </bottom>
      <diagonal/>
    </border>
    <border>
      <left/>
      <right/>
      <top style="thin">
        <color indexed="64"/>
      </top>
      <bottom style="thin">
        <color indexed="64"/>
      </bottom>
      <diagonal/>
    </border>
    <border>
      <left style="thin">
        <color rgb="FFCFCFC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7BA0CD"/>
      </left>
      <right style="medium">
        <color rgb="FF7BA0CD"/>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style="medium">
        <color rgb="FF7BA0CD"/>
      </right>
      <top/>
      <bottom style="medium">
        <color rgb="FF7BA0CD"/>
      </bottom>
      <diagonal/>
    </border>
    <border>
      <left/>
      <right style="medium">
        <color rgb="FF7BA0CD"/>
      </right>
      <top/>
      <bottom style="medium">
        <color rgb="FF7BA0CD"/>
      </bottom>
      <diagonal/>
    </border>
  </borders>
  <cellStyleXfs count="2">
    <xf numFmtId="0" fontId="0" fillId="0" borderId="0"/>
    <xf numFmtId="43" fontId="1" fillId="0" borderId="0" applyFont="0" applyFill="0" applyBorder="0" applyAlignment="0" applyProtection="0"/>
  </cellStyleXfs>
  <cellXfs count="227">
    <xf numFmtId="0" fontId="0" fillId="0" borderId="0" xfId="0"/>
    <xf numFmtId="0" fontId="0" fillId="0" borderId="0" xfId="0" applyFont="1"/>
    <xf numFmtId="0" fontId="2" fillId="0" borderId="0" xfId="0" applyFont="1" applyAlignment="1">
      <alignment horizontal="right" vertical="top"/>
    </xf>
    <xf numFmtId="0" fontId="6" fillId="0" borderId="0" xfId="0" applyFont="1"/>
    <xf numFmtId="0" fontId="5" fillId="0" borderId="0" xfId="0" applyFont="1"/>
    <xf numFmtId="0" fontId="7" fillId="0" borderId="0" xfId="0" applyFont="1"/>
    <xf numFmtId="0" fontId="8" fillId="0" borderId="0" xfId="0" applyFont="1"/>
    <xf numFmtId="0" fontId="7" fillId="0" borderId="0" xfId="0" applyFont="1" applyAlignment="1">
      <alignment vertical="top" wrapText="1"/>
    </xf>
    <xf numFmtId="0" fontId="5" fillId="0" borderId="0" xfId="0" applyFont="1" applyAlignment="1"/>
    <xf numFmtId="0" fontId="7" fillId="0" borderId="0" xfId="0" applyFont="1" applyBorder="1"/>
    <xf numFmtId="0" fontId="5" fillId="18" borderId="0" xfId="0" applyFont="1" applyFill="1"/>
    <xf numFmtId="0" fontId="5" fillId="0" borderId="0" xfId="0" applyFont="1" applyFill="1"/>
    <xf numFmtId="0" fontId="7" fillId="0" borderId="0" xfId="0" applyFont="1" applyAlignment="1">
      <alignment horizontal="left" wrapText="1"/>
    </xf>
    <xf numFmtId="0" fontId="9"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top" wrapText="1"/>
    </xf>
    <xf numFmtId="0" fontId="11" fillId="0" borderId="0" xfId="0" applyFont="1"/>
    <xf numFmtId="0" fontId="11" fillId="0" borderId="0" xfId="0" applyFont="1" applyAlignment="1">
      <alignment horizontal="center"/>
    </xf>
    <xf numFmtId="0" fontId="11" fillId="0" borderId="0" xfId="0" applyFont="1" applyBorder="1"/>
    <xf numFmtId="0" fontId="15" fillId="11" borderId="7" xfId="1" quotePrefix="1" applyNumberFormat="1" applyFont="1" applyFill="1" applyBorder="1" applyAlignment="1" applyProtection="1">
      <alignment horizontal="center" vertical="center"/>
      <protection locked="0"/>
    </xf>
    <xf numFmtId="43" fontId="15" fillId="19" borderId="6" xfId="1" applyFont="1" applyFill="1" applyBorder="1" applyAlignment="1" applyProtection="1">
      <alignment horizontal="right" vertical="center"/>
      <protection locked="0"/>
    </xf>
    <xf numFmtId="43" fontId="15" fillId="20" borderId="6" xfId="1" applyFont="1" applyFill="1" applyBorder="1" applyAlignment="1" applyProtection="1">
      <alignment horizontal="center" vertical="center"/>
      <protection locked="0"/>
    </xf>
    <xf numFmtId="43" fontId="15" fillId="21" borderId="6" xfId="1" applyFont="1" applyFill="1" applyBorder="1" applyAlignment="1" applyProtection="1">
      <alignment horizontal="center" vertical="center"/>
      <protection locked="0"/>
    </xf>
    <xf numFmtId="43" fontId="15" fillId="21" borderId="7" xfId="1" applyFont="1" applyFill="1" applyBorder="1" applyAlignment="1" applyProtection="1">
      <alignment horizontal="center" vertical="center"/>
      <protection locked="0"/>
    </xf>
    <xf numFmtId="43" fontId="15" fillId="19" borderId="9" xfId="1" applyFont="1" applyFill="1" applyBorder="1" applyAlignment="1" applyProtection="1">
      <alignment horizontal="right" vertical="center"/>
      <protection locked="0"/>
    </xf>
    <xf numFmtId="43" fontId="15" fillId="20" borderId="9" xfId="1" applyFont="1" applyFill="1" applyBorder="1" applyAlignment="1" applyProtection="1">
      <alignment horizontal="center" vertical="center"/>
      <protection locked="0"/>
    </xf>
    <xf numFmtId="43" fontId="15" fillId="21" borderId="9" xfId="1" applyFont="1" applyFill="1" applyBorder="1" applyAlignment="1" applyProtection="1">
      <alignment horizontal="center" vertical="center"/>
      <protection locked="0"/>
    </xf>
    <xf numFmtId="43" fontId="15" fillId="21" borderId="0" xfId="1" applyFont="1" applyFill="1" applyBorder="1" applyAlignment="1" applyProtection="1">
      <alignment horizontal="center" vertical="center"/>
      <protection locked="0"/>
    </xf>
    <xf numFmtId="0" fontId="27" fillId="0" borderId="0" xfId="0" applyFont="1"/>
    <xf numFmtId="0" fontId="13" fillId="2" borderId="0" xfId="0" applyFont="1" applyFill="1" applyBorder="1" applyAlignment="1">
      <alignment vertical="center"/>
    </xf>
    <xf numFmtId="2" fontId="29" fillId="0" borderId="0" xfId="0" applyNumberFormat="1" applyFont="1" applyFill="1" applyBorder="1" applyAlignment="1">
      <alignment horizontal="center" vertical="center" wrapText="1"/>
    </xf>
    <xf numFmtId="0" fontId="0" fillId="0" borderId="0" xfId="0" applyFont="1" applyAlignment="1">
      <alignment horizontal="left" vertical="top" wrapText="1"/>
    </xf>
    <xf numFmtId="0" fontId="11" fillId="11" borderId="5" xfId="1" quotePrefix="1" applyNumberFormat="1" applyFont="1" applyFill="1" applyBorder="1" applyAlignment="1" applyProtection="1">
      <alignment horizontal="center" vertical="center"/>
      <protection locked="0"/>
    </xf>
    <xf numFmtId="0" fontId="11" fillId="0" borderId="0" xfId="0" applyFont="1" applyProtection="1"/>
    <xf numFmtId="0" fontId="11" fillId="0" borderId="0" xfId="0" applyFont="1" applyAlignment="1" applyProtection="1">
      <alignment horizontal="center"/>
    </xf>
    <xf numFmtId="0" fontId="13" fillId="2" borderId="0" xfId="0" applyFont="1" applyFill="1" applyAlignment="1" applyProtection="1">
      <alignment vertical="center"/>
    </xf>
    <xf numFmtId="0" fontId="13" fillId="2" borderId="0" xfId="0" applyFont="1" applyFill="1" applyAlignment="1" applyProtection="1">
      <alignment horizontal="center" vertical="center"/>
    </xf>
    <xf numFmtId="0" fontId="11" fillId="3" borderId="0" xfId="0" applyFont="1" applyFill="1" applyBorder="1" applyAlignment="1" applyProtection="1">
      <alignment horizontal="left"/>
    </xf>
    <xf numFmtId="0" fontId="11" fillId="0" borderId="0" xfId="0" applyFont="1" applyFill="1" applyBorder="1" applyAlignment="1" applyProtection="1">
      <alignment horizontal="left"/>
    </xf>
    <xf numFmtId="0" fontId="11"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15" fillId="3" borderId="0" xfId="0" applyFont="1" applyFill="1" applyBorder="1" applyAlignment="1" applyProtection="1">
      <alignment horizontal="left"/>
    </xf>
    <xf numFmtId="0" fontId="11" fillId="0" borderId="0" xfId="0" applyFont="1" applyBorder="1" applyProtection="1"/>
    <xf numFmtId="0" fontId="11" fillId="0" borderId="0" xfId="0" applyFont="1" applyBorder="1" applyAlignment="1" applyProtection="1">
      <alignment horizontal="center"/>
    </xf>
    <xf numFmtId="0" fontId="15" fillId="0" borderId="0" xfId="0" applyFont="1" applyAlignment="1" applyProtection="1">
      <alignment vertical="center"/>
    </xf>
    <xf numFmtId="0" fontId="16" fillId="0" borderId="0" xfId="0" applyFont="1" applyFill="1" applyAlignment="1" applyProtection="1">
      <alignment vertical="center"/>
    </xf>
    <xf numFmtId="14" fontId="15" fillId="0" borderId="0" xfId="0" applyNumberFormat="1" applyFont="1" applyAlignment="1" applyProtection="1">
      <alignment vertical="center"/>
    </xf>
    <xf numFmtId="0" fontId="15" fillId="0" borderId="0" xfId="0" applyFont="1" applyBorder="1" applyAlignment="1" applyProtection="1">
      <alignment vertical="center"/>
    </xf>
    <xf numFmtId="0" fontId="18" fillId="0" borderId="0" xfId="0" applyFont="1" applyFill="1" applyBorder="1" applyAlignment="1" applyProtection="1">
      <alignment vertical="center"/>
    </xf>
    <xf numFmtId="0" fontId="15" fillId="5" borderId="11" xfId="0" applyFont="1" applyFill="1" applyBorder="1" applyAlignment="1" applyProtection="1">
      <alignment horizontal="center" vertical="center"/>
    </xf>
    <xf numFmtId="43" fontId="15" fillId="5" borderId="3" xfId="1" applyFont="1" applyFill="1" applyBorder="1" applyAlignment="1" applyProtection="1">
      <alignment horizontal="center" vertical="center"/>
    </xf>
    <xf numFmtId="43" fontId="20" fillId="14" borderId="11" xfId="1" applyFont="1" applyFill="1" applyBorder="1" applyAlignment="1" applyProtection="1">
      <alignment horizontal="center" vertical="center" wrapText="1"/>
    </xf>
    <xf numFmtId="43" fontId="20" fillId="14" borderId="3" xfId="1" applyFont="1" applyFill="1" applyBorder="1" applyAlignment="1" applyProtection="1">
      <alignment horizontal="center" vertical="center" wrapText="1"/>
    </xf>
    <xf numFmtId="43" fontId="20" fillId="15" borderId="11" xfId="1" applyFont="1" applyFill="1" applyBorder="1" applyAlignment="1" applyProtection="1">
      <alignment horizontal="center" vertical="center" wrapText="1"/>
    </xf>
    <xf numFmtId="43" fontId="20" fillId="15" borderId="3" xfId="1" applyFont="1" applyFill="1" applyBorder="1" applyAlignment="1" applyProtection="1">
      <alignment horizontal="center" vertical="center" wrapText="1"/>
    </xf>
    <xf numFmtId="43" fontId="20" fillId="15" borderId="12" xfId="1" applyFont="1" applyFill="1" applyBorder="1" applyAlignment="1" applyProtection="1">
      <alignment horizontal="center" vertical="center" wrapText="1"/>
    </xf>
    <xf numFmtId="43" fontId="20" fillId="16" borderId="11" xfId="1" applyFont="1" applyFill="1" applyBorder="1" applyAlignment="1" applyProtection="1">
      <alignment horizontal="center" vertical="center" wrapText="1"/>
    </xf>
    <xf numFmtId="43" fontId="20" fillId="16" borderId="3" xfId="1" applyFont="1" applyFill="1" applyBorder="1" applyAlignment="1" applyProtection="1">
      <alignment horizontal="center" vertical="center" wrapText="1"/>
    </xf>
    <xf numFmtId="43" fontId="20" fillId="17" borderId="12" xfId="1"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0" xfId="0" applyFont="1" applyFill="1" applyAlignment="1" applyProtection="1">
      <alignment vertical="center"/>
    </xf>
    <xf numFmtId="0" fontId="15" fillId="5" borderId="6" xfId="0" applyFont="1" applyFill="1" applyBorder="1" applyAlignment="1" applyProtection="1">
      <alignment horizontal="center" vertical="center"/>
    </xf>
    <xf numFmtId="43" fontId="15" fillId="0" borderId="7" xfId="1" applyNumberFormat="1" applyFont="1" applyFill="1" applyBorder="1" applyAlignment="1" applyProtection="1">
      <alignment horizontal="right" vertical="center"/>
    </xf>
    <xf numFmtId="43" fontId="15" fillId="6" borderId="7" xfId="1" applyFont="1" applyFill="1" applyBorder="1" applyAlignment="1" applyProtection="1">
      <alignment horizontal="right" vertical="center"/>
    </xf>
    <xf numFmtId="43" fontId="15" fillId="5" borderId="7" xfId="1" applyFont="1" applyFill="1" applyBorder="1" applyAlignment="1" applyProtection="1">
      <alignment horizontal="center" vertical="center"/>
    </xf>
    <xf numFmtId="43" fontId="15" fillId="7" borderId="8" xfId="1" applyFont="1" applyFill="1" applyBorder="1" applyAlignment="1" applyProtection="1">
      <alignment horizontal="center" vertical="center"/>
    </xf>
    <xf numFmtId="43" fontId="15" fillId="8" borderId="8" xfId="1" applyFont="1" applyFill="1" applyBorder="1" applyAlignment="1" applyProtection="1">
      <alignment horizontal="center" vertical="center"/>
    </xf>
    <xf numFmtId="43" fontId="15" fillId="8" borderId="7" xfId="1" applyFont="1" applyFill="1" applyBorder="1" applyAlignment="1" applyProtection="1">
      <alignment horizontal="center" vertical="center"/>
    </xf>
    <xf numFmtId="43" fontId="15" fillId="5" borderId="8" xfId="1" applyFont="1" applyFill="1" applyBorder="1" applyAlignment="1" applyProtection="1">
      <alignment horizontal="right" vertical="center"/>
    </xf>
    <xf numFmtId="0" fontId="15" fillId="5" borderId="0" xfId="0" applyFont="1" applyFill="1" applyBorder="1" applyAlignment="1" applyProtection="1">
      <alignment vertical="center"/>
    </xf>
    <xf numFmtId="0" fontId="15" fillId="5" borderId="9" xfId="0" applyFont="1" applyFill="1" applyBorder="1" applyAlignment="1" applyProtection="1">
      <alignment horizontal="center" vertical="center"/>
    </xf>
    <xf numFmtId="0" fontId="15" fillId="5" borderId="0" xfId="1" quotePrefix="1" applyNumberFormat="1" applyFont="1" applyFill="1" applyBorder="1" applyAlignment="1" applyProtection="1">
      <alignment horizontal="center" vertical="center"/>
    </xf>
    <xf numFmtId="43" fontId="15" fillId="6" borderId="0" xfId="1" applyFont="1" applyFill="1" applyBorder="1" applyAlignment="1" applyProtection="1">
      <alignment horizontal="right" vertical="center"/>
    </xf>
    <xf numFmtId="43" fontId="15" fillId="7" borderId="0" xfId="1" applyFont="1" applyFill="1" applyBorder="1" applyAlignment="1" applyProtection="1">
      <alignment horizontal="center" vertical="center"/>
    </xf>
    <xf numFmtId="43" fontId="15" fillId="7" borderId="10" xfId="1" applyFont="1" applyFill="1" applyBorder="1" applyAlignment="1" applyProtection="1">
      <alignment horizontal="center" vertical="center"/>
    </xf>
    <xf numFmtId="43" fontId="15" fillId="8" borderId="0" xfId="1" applyFont="1" applyFill="1" applyBorder="1" applyAlignment="1" applyProtection="1">
      <alignment horizontal="center" vertical="center"/>
    </xf>
    <xf numFmtId="43" fontId="15" fillId="8" borderId="10" xfId="1" applyFont="1" applyFill="1" applyBorder="1" applyAlignment="1" applyProtection="1">
      <alignment horizontal="center" vertical="center"/>
    </xf>
    <xf numFmtId="43" fontId="15" fillId="5" borderId="10" xfId="1" applyFont="1" applyFill="1" applyBorder="1" applyAlignment="1" applyProtection="1">
      <alignment horizontal="right" vertical="center"/>
    </xf>
    <xf numFmtId="0" fontId="15" fillId="5" borderId="11" xfId="0" applyFont="1" applyFill="1" applyBorder="1" applyAlignment="1" applyProtection="1">
      <alignment vertical="center"/>
    </xf>
    <xf numFmtId="43" fontId="15" fillId="12" borderId="3" xfId="1" applyFont="1" applyFill="1" applyBorder="1" applyAlignment="1" applyProtection="1">
      <alignment horizontal="center" vertical="center"/>
    </xf>
    <xf numFmtId="43" fontId="21" fillId="22" borderId="11" xfId="1" applyFont="1" applyFill="1" applyBorder="1" applyAlignment="1" applyProtection="1">
      <alignment horizontal="right" vertical="center"/>
    </xf>
    <xf numFmtId="43" fontId="21" fillId="22" borderId="3" xfId="1" applyFont="1" applyFill="1" applyBorder="1" applyAlignment="1" applyProtection="1">
      <alignment horizontal="center" vertical="center"/>
    </xf>
    <xf numFmtId="43" fontId="21" fillId="22" borderId="3" xfId="1" applyFont="1" applyFill="1" applyBorder="1" applyAlignment="1" applyProtection="1">
      <alignment horizontal="right" vertical="center"/>
    </xf>
    <xf numFmtId="43" fontId="21" fillId="23" borderId="11" xfId="1" applyFont="1" applyFill="1" applyBorder="1" applyAlignment="1" applyProtection="1">
      <alignment horizontal="center" vertical="center"/>
    </xf>
    <xf numFmtId="43" fontId="15" fillId="23" borderId="3" xfId="1" applyFont="1" applyFill="1" applyBorder="1" applyAlignment="1" applyProtection="1">
      <alignment vertical="center"/>
    </xf>
    <xf numFmtId="43" fontId="21" fillId="24" borderId="12" xfId="1" applyFont="1" applyFill="1" applyBorder="1" applyAlignment="1" applyProtection="1">
      <alignment horizontal="center" vertical="center"/>
    </xf>
    <xf numFmtId="43" fontId="21" fillId="25" borderId="11" xfId="1" applyFont="1" applyFill="1" applyBorder="1" applyAlignment="1" applyProtection="1">
      <alignment horizontal="center" vertical="center"/>
    </xf>
    <xf numFmtId="43" fontId="21" fillId="25" borderId="3" xfId="1" applyFont="1" applyFill="1" applyBorder="1" applyAlignment="1" applyProtection="1">
      <alignment horizontal="center" vertical="center"/>
    </xf>
    <xf numFmtId="43" fontId="21" fillId="12" borderId="12" xfId="1" applyFont="1" applyFill="1" applyBorder="1" applyAlignment="1" applyProtection="1">
      <alignment horizontal="right" vertical="center"/>
    </xf>
    <xf numFmtId="0" fontId="21" fillId="5" borderId="0" xfId="0" applyFont="1" applyFill="1" applyBorder="1" applyAlignment="1" applyProtection="1">
      <alignment vertical="center"/>
    </xf>
    <xf numFmtId="0" fontId="21" fillId="6" borderId="0" xfId="0" applyFont="1" applyFill="1" applyBorder="1" applyAlignment="1" applyProtection="1">
      <alignment vertical="center"/>
    </xf>
    <xf numFmtId="8" fontId="15" fillId="6" borderId="0" xfId="0" applyNumberFormat="1" applyFont="1" applyFill="1" applyBorder="1" applyAlignment="1" applyProtection="1">
      <alignment horizontal="right" vertical="center"/>
    </xf>
    <xf numFmtId="0" fontId="15" fillId="7" borderId="0" xfId="0" applyFont="1" applyFill="1" applyBorder="1" applyAlignment="1" applyProtection="1">
      <alignment horizontal="right" vertical="center"/>
    </xf>
    <xf numFmtId="8" fontId="15" fillId="7" borderId="0" xfId="0" applyNumberFormat="1" applyFont="1" applyFill="1" applyBorder="1" applyAlignment="1" applyProtection="1">
      <alignment horizontal="right" vertical="center"/>
    </xf>
    <xf numFmtId="0" fontId="15" fillId="8" borderId="0" xfId="0" applyFont="1" applyFill="1" applyBorder="1" applyAlignment="1" applyProtection="1">
      <alignment horizontal="right" vertical="center"/>
    </xf>
    <xf numFmtId="8" fontId="15" fillId="8" borderId="0" xfId="0" applyNumberFormat="1" applyFont="1" applyFill="1" applyBorder="1" applyAlignment="1" applyProtection="1">
      <alignment horizontal="right" vertical="center"/>
    </xf>
    <xf numFmtId="165" fontId="21" fillId="9" borderId="0" xfId="0" applyNumberFormat="1" applyFont="1" applyFill="1" applyBorder="1" applyAlignment="1" applyProtection="1">
      <alignment horizontal="right" vertical="center"/>
    </xf>
    <xf numFmtId="0" fontId="15" fillId="0" borderId="0" xfId="0" applyFont="1" applyFill="1" applyAlignment="1" applyProtection="1">
      <alignment vertical="center"/>
    </xf>
    <xf numFmtId="164" fontId="21" fillId="0" borderId="0" xfId="0" applyNumberFormat="1" applyFont="1" applyFill="1" applyAlignment="1" applyProtection="1">
      <alignment vertical="center"/>
    </xf>
    <xf numFmtId="164" fontId="15" fillId="0" borderId="0" xfId="0" applyNumberFormat="1" applyFont="1" applyFill="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9" fontId="23" fillId="0" borderId="14" xfId="0" applyNumberFormat="1" applyFont="1" applyBorder="1" applyAlignment="1" applyProtection="1">
      <alignment horizontal="left" vertical="center" wrapText="1"/>
    </xf>
    <xf numFmtId="0" fontId="23" fillId="0" borderId="0" xfId="0" applyFont="1" applyBorder="1" applyAlignment="1" applyProtection="1">
      <alignment vertical="center" wrapText="1"/>
    </xf>
    <xf numFmtId="0" fontId="23" fillId="0" borderId="0" xfId="0" applyFont="1" applyBorder="1" applyAlignment="1" applyProtection="1">
      <alignment horizontal="left" vertical="center" wrapText="1"/>
    </xf>
    <xf numFmtId="0" fontId="24" fillId="0" borderId="0" xfId="0" applyFont="1" applyBorder="1" applyAlignment="1" applyProtection="1">
      <alignment horizontal="right" vertical="center" wrapText="1"/>
    </xf>
    <xf numFmtId="9" fontId="24" fillId="0" borderId="0" xfId="0" applyNumberFormat="1"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3" fillId="0" borderId="0" xfId="0" applyFont="1" applyFill="1" applyAlignment="1" applyProtection="1">
      <alignment horizontal="left" vertical="center"/>
    </xf>
    <xf numFmtId="2" fontId="21" fillId="0" borderId="0" xfId="0" applyNumberFormat="1" applyFont="1" applyFill="1" applyAlignment="1" applyProtection="1">
      <alignment horizontal="center" vertical="center"/>
    </xf>
    <xf numFmtId="0" fontId="15" fillId="0" borderId="0" xfId="0" applyFont="1" applyFill="1" applyAlignment="1" applyProtection="1">
      <alignment horizontal="left" vertical="center"/>
    </xf>
    <xf numFmtId="0" fontId="21" fillId="0" borderId="0" xfId="0" applyFont="1" applyFill="1" applyAlignment="1" applyProtection="1">
      <alignment vertical="center"/>
    </xf>
    <xf numFmtId="0" fontId="21" fillId="0" borderId="0" xfId="0" applyFont="1" applyAlignment="1" applyProtection="1">
      <alignment horizontal="left" vertical="center"/>
    </xf>
    <xf numFmtId="2" fontId="15" fillId="0" borderId="0" xfId="0" applyNumberFormat="1" applyFont="1" applyAlignment="1" applyProtection="1">
      <alignment horizontal="center" vertical="center"/>
    </xf>
    <xf numFmtId="0" fontId="15" fillId="0" borderId="0" xfId="0" applyFont="1" applyAlignment="1" applyProtection="1">
      <alignment horizontal="left" vertical="center"/>
    </xf>
    <xf numFmtId="0" fontId="21" fillId="0" borderId="0" xfId="0" applyFont="1" applyFill="1" applyAlignment="1" applyProtection="1">
      <alignment horizontal="left" vertical="center"/>
    </xf>
    <xf numFmtId="0" fontId="11" fillId="0" borderId="0" xfId="0" applyFont="1" applyAlignment="1" applyProtection="1">
      <alignment vertical="center"/>
    </xf>
    <xf numFmtId="0" fontId="31" fillId="0" borderId="0" xfId="0" applyFont="1" applyFill="1" applyAlignment="1" applyProtection="1">
      <alignment vertical="center"/>
    </xf>
    <xf numFmtId="14" fontId="11" fillId="0" borderId="0" xfId="0" applyNumberFormat="1" applyFont="1" applyAlignment="1" applyProtection="1">
      <alignment vertical="center"/>
    </xf>
    <xf numFmtId="0" fontId="11" fillId="0" borderId="0" xfId="0" applyFont="1" applyBorder="1" applyAlignment="1" applyProtection="1">
      <alignment vertical="center"/>
    </xf>
    <xf numFmtId="0" fontId="11" fillId="5" borderId="0" xfId="0" applyFont="1" applyFill="1" applyAlignment="1" applyProtection="1">
      <alignment vertical="center"/>
    </xf>
    <xf numFmtId="0" fontId="11" fillId="17" borderId="11" xfId="0" applyFont="1" applyFill="1" applyBorder="1" applyAlignment="1" applyProtection="1">
      <alignment horizontal="center" vertical="center"/>
    </xf>
    <xf numFmtId="43" fontId="11" fillId="17" borderId="3" xfId="1" applyFont="1" applyFill="1" applyBorder="1" applyAlignment="1" applyProtection="1">
      <alignment horizontal="center" vertical="center"/>
    </xf>
    <xf numFmtId="0" fontId="11" fillId="5" borderId="5" xfId="0" applyFont="1" applyFill="1" applyBorder="1" applyAlignment="1" applyProtection="1">
      <alignment horizontal="center" vertical="center"/>
    </xf>
    <xf numFmtId="0" fontId="11" fillId="0" borderId="5" xfId="1" quotePrefix="1" applyNumberFormat="1" applyFont="1" applyFill="1" applyBorder="1" applyAlignment="1" applyProtection="1">
      <alignment horizontal="center" vertical="center"/>
    </xf>
    <xf numFmtId="0" fontId="33" fillId="12" borderId="11" xfId="0" applyFont="1" applyFill="1" applyBorder="1" applyAlignment="1" applyProtection="1">
      <alignment vertical="center"/>
    </xf>
    <xf numFmtId="43" fontId="33" fillId="12" borderId="3" xfId="1" applyFont="1" applyFill="1" applyBorder="1" applyAlignment="1" applyProtection="1">
      <alignment horizontal="center" vertical="center"/>
    </xf>
    <xf numFmtId="0" fontId="33" fillId="0" borderId="0" xfId="0" applyFont="1" applyAlignment="1" applyProtection="1">
      <alignment vertical="center"/>
    </xf>
    <xf numFmtId="0" fontId="7" fillId="0" borderId="0" xfId="0" applyFont="1" applyAlignment="1">
      <alignment horizontal="left" vertical="top" wrapText="1"/>
    </xf>
    <xf numFmtId="0" fontId="21" fillId="0" borderId="0" xfId="0" applyFont="1" applyFill="1" applyAlignment="1" applyProtection="1">
      <alignment horizontal="left" vertical="center"/>
    </xf>
    <xf numFmtId="0" fontId="11" fillId="3" borderId="0" xfId="0" applyFont="1" applyFill="1" applyBorder="1" applyAlignment="1" applyProtection="1">
      <alignment horizontal="left"/>
    </xf>
    <xf numFmtId="0" fontId="11" fillId="11" borderId="2" xfId="0" applyFont="1" applyFill="1" applyBorder="1" applyAlignment="1" applyProtection="1">
      <alignment horizontal="center"/>
      <protection locked="0"/>
    </xf>
    <xf numFmtId="0" fontId="11" fillId="11" borderId="3" xfId="0" applyFont="1" applyFill="1" applyBorder="1" applyAlignment="1" applyProtection="1">
      <alignment horizontal="center"/>
      <protection locked="0"/>
    </xf>
    <xf numFmtId="0" fontId="15" fillId="0" borderId="0" xfId="0" applyFont="1" applyAlignment="1" applyProtection="1">
      <alignment vertical="center"/>
    </xf>
    <xf numFmtId="0" fontId="15" fillId="0" borderId="0" xfId="0" applyFont="1" applyFill="1" applyAlignment="1" applyProtection="1">
      <alignment horizontal="left" vertical="center"/>
    </xf>
    <xf numFmtId="0" fontId="0" fillId="0" borderId="0" xfId="0" applyFont="1" applyFill="1"/>
    <xf numFmtId="0" fontId="0" fillId="0" borderId="0" xfId="0" applyFont="1" applyFill="1" applyAlignment="1">
      <alignment horizontal="left" vertical="top" wrapText="1"/>
    </xf>
    <xf numFmtId="0" fontId="34" fillId="0" borderId="0" xfId="0" applyFont="1" applyFill="1"/>
    <xf numFmtId="0" fontId="37" fillId="0" borderId="0" xfId="0" applyFont="1" applyFill="1" applyBorder="1" applyAlignment="1">
      <alignment horizontal="justify" vertical="center" wrapText="1"/>
    </xf>
    <xf numFmtId="9" fontId="38" fillId="0" borderId="0" xfId="0" applyNumberFormat="1" applyFont="1" applyFill="1" applyBorder="1" applyAlignment="1">
      <alignment horizontal="justify" vertical="center" wrapText="1"/>
    </xf>
    <xf numFmtId="0" fontId="0" fillId="0" borderId="0" xfId="0" applyFill="1"/>
    <xf numFmtId="0" fontId="0" fillId="0" borderId="0" xfId="0" applyProtection="1"/>
    <xf numFmtId="0" fontId="36" fillId="26" borderId="19" xfId="0" applyFont="1" applyFill="1" applyBorder="1" applyAlignment="1" applyProtection="1">
      <alignment horizontal="justify" vertical="center" wrapText="1"/>
    </xf>
    <xf numFmtId="0" fontId="36" fillId="26" borderId="20" xfId="0" applyFont="1" applyFill="1" applyBorder="1" applyAlignment="1" applyProtection="1">
      <alignment horizontal="justify" vertical="center" wrapText="1"/>
    </xf>
    <xf numFmtId="0" fontId="37" fillId="0" borderId="21" xfId="0" applyFont="1" applyBorder="1" applyAlignment="1" applyProtection="1">
      <alignment horizontal="justify" vertical="center" wrapText="1"/>
    </xf>
    <xf numFmtId="9" fontId="38" fillId="0" borderId="22" xfId="0" applyNumberFormat="1" applyFont="1" applyBorder="1" applyAlignment="1" applyProtection="1">
      <alignment horizontal="justify" vertical="center" wrapText="1"/>
    </xf>
    <xf numFmtId="0" fontId="37" fillId="27" borderId="21" xfId="0" applyFont="1" applyFill="1" applyBorder="1" applyAlignment="1" applyProtection="1">
      <alignment horizontal="justify" vertical="center" wrapText="1"/>
    </xf>
    <xf numFmtId="9" fontId="38" fillId="27" borderId="22" xfId="0" applyNumberFormat="1" applyFont="1" applyFill="1" applyBorder="1" applyAlignment="1" applyProtection="1">
      <alignment horizontal="justify" vertical="center" wrapText="1"/>
    </xf>
    <xf numFmtId="0" fontId="21" fillId="0" borderId="0" xfId="0" applyFont="1" applyAlignment="1" applyProtection="1">
      <alignment horizontal="left" vertical="center"/>
      <protection locked="0"/>
    </xf>
    <xf numFmtId="2" fontId="15" fillId="0" borderId="0" xfId="0" applyNumberFormat="1" applyFont="1" applyAlignment="1" applyProtection="1">
      <alignment horizontal="center" vertical="center"/>
      <protection locked="0"/>
    </xf>
    <xf numFmtId="0" fontId="15" fillId="0" borderId="0" xfId="0" applyFont="1" applyAlignment="1" applyProtection="1">
      <alignment horizontal="left" vertical="center"/>
      <protection locked="0"/>
    </xf>
    <xf numFmtId="0" fontId="12" fillId="2" borderId="0" xfId="0" applyFont="1" applyFill="1" applyAlignment="1" applyProtection="1">
      <alignment horizontal="center" vertical="center" wrapText="1"/>
    </xf>
    <xf numFmtId="0" fontId="7" fillId="0" borderId="0" xfId="0" applyFont="1" applyAlignment="1">
      <alignment horizontal="left" vertical="top" wrapText="1"/>
    </xf>
    <xf numFmtId="0" fontId="39" fillId="28" borderId="0" xfId="0" applyFont="1" applyFill="1" applyAlignment="1">
      <alignment horizontal="center" vertical="center"/>
    </xf>
    <xf numFmtId="0" fontId="12" fillId="2" borderId="0" xfId="0" applyFont="1" applyFill="1" applyAlignment="1">
      <alignment horizontal="center" vertical="center" wrapText="1"/>
    </xf>
    <xf numFmtId="0" fontId="24" fillId="2" borderId="16"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5" fillId="0" borderId="0" xfId="0" applyFont="1" applyAlignment="1">
      <alignment horizontal="left" wrapText="1"/>
    </xf>
    <xf numFmtId="0" fontId="5" fillId="17" borderId="0" xfId="0" applyFont="1" applyFill="1" applyBorder="1" applyAlignment="1">
      <alignment horizontal="center" vertical="center"/>
    </xf>
    <xf numFmtId="0" fontId="30" fillId="10" borderId="0" xfId="0" applyFont="1" applyFill="1" applyAlignment="1">
      <alignment horizontal="center" vertical="center"/>
    </xf>
    <xf numFmtId="0" fontId="0" fillId="0" borderId="0" xfId="0" applyFont="1" applyAlignment="1">
      <alignment horizontal="left" vertical="top" wrapText="1"/>
    </xf>
    <xf numFmtId="0" fontId="6" fillId="0" borderId="0" xfId="0" applyFont="1" applyAlignment="1">
      <alignment horizontal="left" wrapText="1"/>
    </xf>
    <xf numFmtId="0" fontId="0" fillId="18" borderId="0" xfId="0" applyFont="1" applyFill="1" applyAlignment="1">
      <alignment horizontal="left" vertical="top" wrapText="1"/>
    </xf>
    <xf numFmtId="0" fontId="15" fillId="8" borderId="0" xfId="0" applyFont="1" applyFill="1" applyAlignment="1" applyProtection="1">
      <alignment horizontal="center" vertical="center" wrapText="1"/>
    </xf>
    <xf numFmtId="10" fontId="15" fillId="0" borderId="0" xfId="0" applyNumberFormat="1" applyFont="1" applyFill="1" applyAlignment="1" applyProtection="1">
      <alignment horizontal="center" vertical="center"/>
    </xf>
    <xf numFmtId="2" fontId="21" fillId="18" borderId="0" xfId="0" applyNumberFormat="1" applyFont="1" applyFill="1" applyAlignment="1" applyProtection="1">
      <alignment horizontal="center" vertical="center"/>
    </xf>
    <xf numFmtId="2" fontId="15" fillId="0" borderId="0" xfId="0" applyNumberFormat="1" applyFont="1" applyAlignment="1" applyProtection="1">
      <alignment horizontal="center" vertical="center"/>
    </xf>
    <xf numFmtId="2" fontId="15" fillId="10" borderId="0" xfId="0" applyNumberFormat="1" applyFont="1" applyFill="1" applyAlignment="1" applyProtection="1">
      <alignment horizontal="center" vertical="center"/>
      <protection locked="0"/>
    </xf>
    <xf numFmtId="10" fontId="15" fillId="10" borderId="0" xfId="0" applyNumberFormat="1" applyFont="1" applyFill="1" applyAlignment="1" applyProtection="1">
      <alignment horizontal="center" vertical="center"/>
      <protection locked="0"/>
    </xf>
    <xf numFmtId="0" fontId="17" fillId="4" borderId="1" xfId="0" applyFont="1" applyFill="1" applyBorder="1" applyAlignment="1" applyProtection="1">
      <alignment horizontal="left" vertical="center"/>
    </xf>
    <xf numFmtId="0" fontId="17" fillId="4" borderId="0"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18" borderId="0" xfId="0" applyFont="1" applyFill="1" applyAlignment="1" applyProtection="1">
      <alignment horizontal="left" vertical="center"/>
    </xf>
    <xf numFmtId="0" fontId="21" fillId="0" borderId="0" xfId="0" applyFont="1" applyAlignment="1" applyProtection="1">
      <alignment horizontal="center" vertical="center"/>
    </xf>
    <xf numFmtId="0" fontId="26" fillId="0" borderId="0" xfId="0" applyFont="1" applyAlignment="1" applyProtection="1">
      <alignment horizontal="left" vertical="center"/>
    </xf>
    <xf numFmtId="2" fontId="12" fillId="0" borderId="4" xfId="0" applyNumberFormat="1" applyFont="1" applyFill="1" applyBorder="1" applyAlignment="1" applyProtection="1">
      <alignment horizontal="center" vertical="center" wrapText="1"/>
    </xf>
    <xf numFmtId="2" fontId="12" fillId="0" borderId="0" xfId="0" applyNumberFormat="1" applyFont="1" applyFill="1" applyBorder="1" applyAlignment="1" applyProtection="1">
      <alignment horizontal="center" vertical="center" wrapText="1"/>
    </xf>
    <xf numFmtId="0" fontId="12" fillId="2" borderId="0" xfId="0" applyFont="1" applyFill="1" applyAlignment="1" applyProtection="1">
      <alignment horizontal="center" vertical="center" wrapText="1"/>
    </xf>
    <xf numFmtId="0" fontId="19" fillId="13" borderId="6" xfId="0" applyFont="1" applyFill="1" applyBorder="1" applyAlignment="1" applyProtection="1">
      <alignment horizontal="center" vertical="center"/>
    </xf>
    <xf numFmtId="0" fontId="19" fillId="13" borderId="7" xfId="0" applyFont="1" applyFill="1" applyBorder="1" applyAlignment="1" applyProtection="1">
      <alignment horizontal="center" vertical="center"/>
    </xf>
    <xf numFmtId="0" fontId="19" fillId="13" borderId="11" xfId="0" applyFont="1" applyFill="1" applyBorder="1" applyAlignment="1" applyProtection="1">
      <alignment horizontal="center" vertical="center" wrapText="1"/>
    </xf>
    <xf numFmtId="0" fontId="19" fillId="13" borderId="3" xfId="0" applyFont="1" applyFill="1" applyBorder="1" applyAlignment="1" applyProtection="1">
      <alignment horizontal="center" vertical="center" wrapText="1"/>
    </xf>
    <xf numFmtId="0" fontId="19" fillId="13" borderId="12" xfId="0" applyFont="1" applyFill="1" applyBorder="1" applyAlignment="1" applyProtection="1">
      <alignment horizontal="center" vertical="center" wrapText="1"/>
    </xf>
    <xf numFmtId="0" fontId="19" fillId="13" borderId="8" xfId="0" applyFont="1" applyFill="1" applyBorder="1" applyAlignment="1" applyProtection="1">
      <alignment horizontal="center" vertical="center"/>
    </xf>
    <xf numFmtId="2" fontId="14" fillId="0" borderId="4" xfId="0" applyNumberFormat="1" applyFont="1" applyFill="1" applyBorder="1" applyAlignment="1" applyProtection="1">
      <alignment horizontal="center" vertical="center" wrapText="1"/>
    </xf>
    <xf numFmtId="2" fontId="14" fillId="0" borderId="0" xfId="0" applyNumberFormat="1" applyFont="1" applyFill="1" applyBorder="1" applyAlignment="1" applyProtection="1">
      <alignment horizontal="center" vertical="center" wrapText="1"/>
    </xf>
    <xf numFmtId="0" fontId="11" fillId="3" borderId="0" xfId="0" applyFont="1" applyFill="1" applyBorder="1" applyAlignment="1" applyProtection="1">
      <alignment horizontal="left"/>
    </xf>
    <xf numFmtId="0" fontId="11" fillId="11" borderId="2" xfId="0" applyFont="1" applyFill="1" applyBorder="1" applyAlignment="1" applyProtection="1">
      <alignment horizontal="center"/>
      <protection locked="0"/>
    </xf>
    <xf numFmtId="0" fontId="11" fillId="11" borderId="3" xfId="0" applyFont="1" applyFill="1" applyBorder="1" applyAlignment="1" applyProtection="1">
      <alignment horizontal="center"/>
      <protection locked="0"/>
    </xf>
    <xf numFmtId="0" fontId="11" fillId="11" borderId="2" xfId="0" applyFont="1" applyFill="1" applyBorder="1" applyAlignment="1" applyProtection="1">
      <alignment horizontal="center"/>
    </xf>
    <xf numFmtId="0" fontId="11" fillId="0" borderId="0" xfId="0" applyFont="1" applyAlignment="1" applyProtection="1">
      <alignment horizontal="center" wrapText="1"/>
    </xf>
    <xf numFmtId="0" fontId="11" fillId="11" borderId="3" xfId="0" applyFont="1" applyFill="1" applyBorder="1" applyAlignment="1" applyProtection="1">
      <alignment horizontal="center"/>
    </xf>
    <xf numFmtId="0" fontId="23" fillId="0" borderId="14"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0" fontId="21" fillId="0" borderId="0" xfId="0" applyFont="1" applyAlignment="1" applyProtection="1">
      <alignment horizontal="left" vertical="center"/>
    </xf>
    <xf numFmtId="0" fontId="23" fillId="0" borderId="13" xfId="0" applyFont="1" applyBorder="1" applyAlignment="1" applyProtection="1">
      <alignment horizontal="right" vertical="center" wrapText="1"/>
    </xf>
    <xf numFmtId="0" fontId="23" fillId="0" borderId="14" xfId="0" applyFont="1" applyBorder="1" applyAlignment="1" applyProtection="1">
      <alignment horizontal="right" vertical="center" wrapText="1"/>
    </xf>
    <xf numFmtId="0" fontId="15" fillId="0" borderId="0" xfId="0" applyFont="1" applyAlignment="1" applyProtection="1">
      <alignment vertical="center"/>
    </xf>
    <xf numFmtId="0" fontId="15" fillId="0" borderId="0" xfId="0" applyFont="1" applyAlignment="1" applyProtection="1">
      <alignment horizontal="center" vertical="center"/>
    </xf>
    <xf numFmtId="0" fontId="26" fillId="18" borderId="0" xfId="0" applyFont="1" applyFill="1" applyAlignment="1" applyProtection="1">
      <alignment horizontal="left" vertical="center"/>
    </xf>
    <xf numFmtId="0" fontId="26" fillId="0" borderId="0" xfId="0" applyFont="1" applyFill="1" applyAlignment="1" applyProtection="1">
      <alignment horizontal="left" vertical="center"/>
    </xf>
    <xf numFmtId="0" fontId="26" fillId="18" borderId="0" xfId="0" applyFont="1" applyFill="1" applyAlignment="1" applyProtection="1">
      <alignment vertical="center"/>
    </xf>
    <xf numFmtId="0" fontId="15" fillId="0" borderId="0" xfId="0" applyFont="1" applyFill="1" applyAlignment="1" applyProtection="1">
      <alignment horizontal="left" vertical="center"/>
    </xf>
    <xf numFmtId="0" fontId="15" fillId="0" borderId="0" xfId="0" applyFont="1" applyAlignment="1" applyProtection="1">
      <alignment horizontal="left" vertical="center"/>
    </xf>
    <xf numFmtId="0" fontId="21"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43" fontId="33" fillId="22" borderId="5" xfId="1" applyNumberFormat="1" applyFont="1" applyFill="1" applyBorder="1" applyAlignment="1" applyProtection="1">
      <alignment horizontal="center" vertical="center"/>
    </xf>
    <xf numFmtId="43" fontId="11" fillId="20" borderId="5" xfId="1" applyNumberFormat="1" applyFont="1" applyFill="1" applyBorder="1" applyAlignment="1" applyProtection="1">
      <alignment horizontal="center" vertical="center"/>
      <protection locked="0"/>
    </xf>
    <xf numFmtId="43" fontId="33" fillId="17" borderId="11" xfId="1" applyFont="1" applyFill="1" applyBorder="1" applyAlignment="1" applyProtection="1">
      <alignment horizontal="center" vertical="center" wrapText="1"/>
    </xf>
    <xf numFmtId="43" fontId="33" fillId="17" borderId="12" xfId="1" applyFont="1" applyFill="1" applyBorder="1" applyAlignment="1" applyProtection="1">
      <alignment horizontal="center" vertical="center" wrapText="1"/>
    </xf>
    <xf numFmtId="43" fontId="33" fillId="16" borderId="6" xfId="1" applyFont="1" applyFill="1" applyBorder="1" applyAlignment="1" applyProtection="1">
      <alignment horizontal="center" vertical="center" wrapText="1"/>
    </xf>
    <xf numFmtId="43" fontId="33" fillId="16" borderId="8" xfId="1" applyFont="1" applyFill="1" applyBorder="1" applyAlignment="1" applyProtection="1">
      <alignment horizontal="center" vertical="center" wrapText="1"/>
    </xf>
    <xf numFmtId="43" fontId="11" fillId="0" borderId="5" xfId="1" applyNumberFormat="1" applyFont="1" applyFill="1" applyBorder="1" applyAlignment="1" applyProtection="1">
      <alignment horizontal="center" vertical="center"/>
    </xf>
    <xf numFmtId="43" fontId="33" fillId="14" borderId="6" xfId="1" applyFont="1" applyFill="1" applyBorder="1" applyAlignment="1" applyProtection="1">
      <alignment horizontal="center" vertical="center" wrapText="1"/>
    </xf>
    <xf numFmtId="43" fontId="33" fillId="14" borderId="8" xfId="1" applyFont="1" applyFill="1" applyBorder="1" applyAlignment="1" applyProtection="1">
      <alignment horizontal="center" vertical="center" wrapText="1"/>
    </xf>
    <xf numFmtId="43" fontId="11" fillId="19" borderId="5" xfId="1" applyNumberFormat="1"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xf>
    <xf numFmtId="0" fontId="32" fillId="4" borderId="0" xfId="0" applyFont="1" applyFill="1" applyBorder="1" applyAlignment="1" applyProtection="1">
      <alignment horizontal="center" vertical="center"/>
    </xf>
    <xf numFmtId="43" fontId="33" fillId="15" borderId="6" xfId="1" applyFont="1" applyFill="1" applyBorder="1" applyAlignment="1" applyProtection="1">
      <alignment horizontal="center" vertical="center" wrapText="1"/>
    </xf>
    <xf numFmtId="43" fontId="33" fillId="15" borderId="8" xfId="1" applyFont="1" applyFill="1" applyBorder="1" applyAlignment="1" applyProtection="1">
      <alignment horizontal="center" vertical="center" wrapText="1"/>
    </xf>
    <xf numFmtId="2" fontId="29" fillId="0" borderId="4" xfId="0" applyNumberFormat="1" applyFont="1" applyFill="1" applyBorder="1" applyAlignment="1" applyProtection="1">
      <alignment horizontal="center" vertical="center" wrapText="1"/>
    </xf>
    <xf numFmtId="2" fontId="29" fillId="0" borderId="0" xfId="0" applyNumberFormat="1" applyFont="1" applyFill="1" applyBorder="1" applyAlignment="1" applyProtection="1">
      <alignment horizontal="center" vertical="center" wrapText="1"/>
    </xf>
  </cellXfs>
  <cellStyles count="2">
    <cellStyle name="Milliers" xfId="1" builtinId="3"/>
    <cellStyle name="Normal" xfId="0" builtinId="0"/>
  </cellStyles>
  <dxfs count="2">
    <dxf>
      <font>
        <color theme="0"/>
      </font>
    </dxf>
    <dxf>
      <font>
        <color theme="0"/>
      </font>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504825</xdr:colOff>
      <xdr:row>22</xdr:row>
      <xdr:rowOff>314325</xdr:rowOff>
    </xdr:from>
    <xdr:to>
      <xdr:col>6</xdr:col>
      <xdr:colOff>409575</xdr:colOff>
      <xdr:row>24</xdr:row>
      <xdr:rowOff>219075</xdr:rowOff>
    </xdr:to>
    <xdr:sp macro="" textlink="">
      <xdr:nvSpPr>
        <xdr:cNvPr id="1025" name="Rectangle à coins arrondis 32"/>
        <xdr:cNvSpPr>
          <a:spLocks noChangeArrowheads="1"/>
        </xdr:cNvSpPr>
      </xdr:nvSpPr>
      <xdr:spPr bwMode="auto">
        <a:xfrm>
          <a:off x="5305425" y="7086600"/>
          <a:ext cx="1352550" cy="952500"/>
        </a:xfrm>
        <a:prstGeom prst="roundRect">
          <a:avLst>
            <a:gd name="adj" fmla="val 16667"/>
          </a:avLst>
        </a:prstGeom>
        <a:gradFill rotWithShape="1">
          <a:gsLst>
            <a:gs pos="0">
              <a:srgbClr val="2787A0"/>
            </a:gs>
            <a:gs pos="80000">
              <a:srgbClr val="36B1D2"/>
            </a:gs>
            <a:gs pos="100000">
              <a:srgbClr val="34B3D6"/>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Quand les recettes vont-elles être générées?</a:t>
          </a:r>
        </a:p>
        <a:p>
          <a:pPr algn="l" rtl="0">
            <a:defRPr sz="1000"/>
          </a:pPr>
          <a:endParaRPr lang="fr-FR"/>
        </a:p>
      </xdr:txBody>
    </xdr:sp>
    <xdr:clientData/>
  </xdr:twoCellAnchor>
  <xdr:twoCellAnchor>
    <xdr:from>
      <xdr:col>3</xdr:col>
      <xdr:colOff>419100</xdr:colOff>
      <xdr:row>17</xdr:row>
      <xdr:rowOff>161925</xdr:rowOff>
    </xdr:from>
    <xdr:to>
      <xdr:col>5</xdr:col>
      <xdr:colOff>257175</xdr:colOff>
      <xdr:row>20</xdr:row>
      <xdr:rowOff>152400</xdr:rowOff>
    </xdr:to>
    <xdr:sp macro="" textlink="">
      <xdr:nvSpPr>
        <xdr:cNvPr id="1026" name="Rectangle à coins arrondis 35"/>
        <xdr:cNvSpPr>
          <a:spLocks noChangeArrowheads="1"/>
        </xdr:cNvSpPr>
      </xdr:nvSpPr>
      <xdr:spPr bwMode="auto">
        <a:xfrm>
          <a:off x="3057525" y="5981700"/>
          <a:ext cx="2000250" cy="561975"/>
        </a:xfrm>
        <a:prstGeom prst="roundRect">
          <a:avLst>
            <a:gd name="adj" fmla="val 16667"/>
          </a:avLst>
        </a:prstGeom>
        <a:gradFill rotWithShape="1">
          <a:gsLst>
            <a:gs pos="0">
              <a:srgbClr val="5D417E"/>
            </a:gs>
            <a:gs pos="80000">
              <a:srgbClr val="7B58A6"/>
            </a:gs>
            <a:gs pos="100000">
              <a:srgbClr val="7B57A8"/>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Inférieur ou égal à 50 000€</a:t>
          </a:r>
        </a:p>
        <a:p>
          <a:pPr algn="l" rtl="0">
            <a:lnSpc>
              <a:spcPts val="1100"/>
            </a:lnSpc>
            <a:defRPr sz="1000"/>
          </a:pPr>
          <a:endParaRPr lang="fr-FR"/>
        </a:p>
      </xdr:txBody>
    </xdr:sp>
    <xdr:clientData/>
  </xdr:twoCellAnchor>
  <xdr:twoCellAnchor>
    <xdr:from>
      <xdr:col>3</xdr:col>
      <xdr:colOff>419100</xdr:colOff>
      <xdr:row>23</xdr:row>
      <xdr:rowOff>0</xdr:rowOff>
    </xdr:from>
    <xdr:to>
      <xdr:col>5</xdr:col>
      <xdr:colOff>257175</xdr:colOff>
      <xdr:row>24</xdr:row>
      <xdr:rowOff>38100</xdr:rowOff>
    </xdr:to>
    <xdr:sp macro="" textlink="">
      <xdr:nvSpPr>
        <xdr:cNvPr id="1027" name="Rectangle à coins arrondis 36"/>
        <xdr:cNvSpPr>
          <a:spLocks noChangeArrowheads="1"/>
        </xdr:cNvSpPr>
      </xdr:nvSpPr>
      <xdr:spPr bwMode="auto">
        <a:xfrm>
          <a:off x="3057525" y="7296150"/>
          <a:ext cx="2000250" cy="561975"/>
        </a:xfrm>
        <a:prstGeom prst="roundRect">
          <a:avLst>
            <a:gd name="adj" fmla="val 16667"/>
          </a:avLst>
        </a:prstGeom>
        <a:gradFill rotWithShape="1">
          <a:gsLst>
            <a:gs pos="0">
              <a:srgbClr val="5D417E"/>
            </a:gs>
            <a:gs pos="80000">
              <a:srgbClr val="7B58A6"/>
            </a:gs>
            <a:gs pos="100000">
              <a:srgbClr val="7B57A8"/>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Compris entre 50 000€ et 1 million d’€</a:t>
          </a:r>
        </a:p>
        <a:p>
          <a:pPr algn="l" rtl="0">
            <a:defRPr sz="1000"/>
          </a:pPr>
          <a:endParaRPr lang="fr-FR"/>
        </a:p>
      </xdr:txBody>
    </xdr:sp>
    <xdr:clientData/>
  </xdr:twoCellAnchor>
  <xdr:twoCellAnchor>
    <xdr:from>
      <xdr:col>3</xdr:col>
      <xdr:colOff>419100</xdr:colOff>
      <xdr:row>26</xdr:row>
      <xdr:rowOff>47625</xdr:rowOff>
    </xdr:from>
    <xdr:to>
      <xdr:col>5</xdr:col>
      <xdr:colOff>257175</xdr:colOff>
      <xdr:row>29</xdr:row>
      <xdr:rowOff>38100</xdr:rowOff>
    </xdr:to>
    <xdr:sp macro="" textlink="">
      <xdr:nvSpPr>
        <xdr:cNvPr id="1028" name="Rectangle à coins arrondis 37"/>
        <xdr:cNvSpPr>
          <a:spLocks noChangeArrowheads="1"/>
        </xdr:cNvSpPr>
      </xdr:nvSpPr>
      <xdr:spPr bwMode="auto">
        <a:xfrm>
          <a:off x="3057525" y="8582025"/>
          <a:ext cx="2000250" cy="561975"/>
        </a:xfrm>
        <a:prstGeom prst="roundRect">
          <a:avLst>
            <a:gd name="adj" fmla="val 16667"/>
          </a:avLst>
        </a:prstGeom>
        <a:gradFill rotWithShape="1">
          <a:gsLst>
            <a:gs pos="0">
              <a:srgbClr val="5D417E"/>
            </a:gs>
            <a:gs pos="80000">
              <a:srgbClr val="7B58A6"/>
            </a:gs>
            <a:gs pos="100000">
              <a:srgbClr val="7B57A8"/>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Supérieur à 1 million d’€</a:t>
          </a:r>
        </a:p>
        <a:p>
          <a:pPr algn="l" rtl="0">
            <a:lnSpc>
              <a:spcPts val="1100"/>
            </a:lnSpc>
            <a:defRPr sz="1000"/>
          </a:pPr>
          <a:endParaRPr lang="fr-FR"/>
        </a:p>
      </xdr:txBody>
    </xdr:sp>
    <xdr:clientData/>
  </xdr:twoCellAnchor>
  <xdr:twoCellAnchor>
    <xdr:from>
      <xdr:col>7</xdr:col>
      <xdr:colOff>200025</xdr:colOff>
      <xdr:row>20</xdr:row>
      <xdr:rowOff>123825</xdr:rowOff>
    </xdr:from>
    <xdr:to>
      <xdr:col>9</xdr:col>
      <xdr:colOff>742950</xdr:colOff>
      <xdr:row>22</xdr:row>
      <xdr:rowOff>219075</xdr:rowOff>
    </xdr:to>
    <xdr:sp macro="" textlink="">
      <xdr:nvSpPr>
        <xdr:cNvPr id="1029" name="Rectangle à coins arrondis 38"/>
        <xdr:cNvSpPr>
          <a:spLocks noChangeArrowheads="1"/>
        </xdr:cNvSpPr>
      </xdr:nvSpPr>
      <xdr:spPr bwMode="auto">
        <a:xfrm>
          <a:off x="7210425" y="6515100"/>
          <a:ext cx="2066925" cy="47625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Seulement après l’achèvement de l’opération</a:t>
          </a:r>
        </a:p>
        <a:p>
          <a:pPr algn="l" rtl="0">
            <a:defRPr sz="1000"/>
          </a:pPr>
          <a:endParaRPr lang="fr-FR"/>
        </a:p>
      </xdr:txBody>
    </xdr:sp>
    <xdr:clientData/>
  </xdr:twoCellAnchor>
  <xdr:twoCellAnchor>
    <xdr:from>
      <xdr:col>7</xdr:col>
      <xdr:colOff>190500</xdr:colOff>
      <xdr:row>22</xdr:row>
      <xdr:rowOff>371475</xdr:rowOff>
    </xdr:from>
    <xdr:to>
      <xdr:col>9</xdr:col>
      <xdr:colOff>742950</xdr:colOff>
      <xdr:row>23</xdr:row>
      <xdr:rowOff>304800</xdr:rowOff>
    </xdr:to>
    <xdr:sp macro="" textlink="">
      <xdr:nvSpPr>
        <xdr:cNvPr id="1030" name="Rectangle à coins arrondis 38"/>
        <xdr:cNvSpPr>
          <a:spLocks noChangeArrowheads="1"/>
        </xdr:cNvSpPr>
      </xdr:nvSpPr>
      <xdr:spPr bwMode="auto">
        <a:xfrm>
          <a:off x="7200900" y="7143750"/>
          <a:ext cx="2076450" cy="45720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Pendant la durée de l’opération et après son achèvement</a:t>
          </a:r>
        </a:p>
        <a:p>
          <a:pPr algn="l" rtl="0">
            <a:defRPr sz="1000"/>
          </a:pPr>
          <a:endParaRPr lang="fr-FR"/>
        </a:p>
      </xdr:txBody>
    </xdr:sp>
    <xdr:clientData/>
  </xdr:twoCellAnchor>
  <xdr:twoCellAnchor>
    <xdr:from>
      <xdr:col>7</xdr:col>
      <xdr:colOff>200025</xdr:colOff>
      <xdr:row>23</xdr:row>
      <xdr:rowOff>457200</xdr:rowOff>
    </xdr:from>
    <xdr:to>
      <xdr:col>9</xdr:col>
      <xdr:colOff>742950</xdr:colOff>
      <xdr:row>24</xdr:row>
      <xdr:rowOff>390525</xdr:rowOff>
    </xdr:to>
    <xdr:sp macro="" textlink="">
      <xdr:nvSpPr>
        <xdr:cNvPr id="1031" name="Rectangle à coins arrondis 38"/>
        <xdr:cNvSpPr>
          <a:spLocks noChangeArrowheads="1"/>
        </xdr:cNvSpPr>
      </xdr:nvSpPr>
      <xdr:spPr bwMode="auto">
        <a:xfrm>
          <a:off x="7210425" y="7753350"/>
          <a:ext cx="2066925" cy="45720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Seulement pendant la durée de l’opération financée</a:t>
          </a:r>
        </a:p>
        <a:p>
          <a:pPr algn="l" rtl="0">
            <a:defRPr sz="1000"/>
          </a:pPr>
          <a:endParaRPr lang="fr-FR"/>
        </a:p>
      </xdr:txBody>
    </xdr:sp>
    <xdr:clientData/>
  </xdr:twoCellAnchor>
  <xdr:twoCellAnchor>
    <xdr:from>
      <xdr:col>10</xdr:col>
      <xdr:colOff>400050</xdr:colOff>
      <xdr:row>15</xdr:row>
      <xdr:rowOff>38100</xdr:rowOff>
    </xdr:from>
    <xdr:to>
      <xdr:col>12</xdr:col>
      <xdr:colOff>457200</xdr:colOff>
      <xdr:row>22</xdr:row>
      <xdr:rowOff>0</xdr:rowOff>
    </xdr:to>
    <xdr:sp macro="" textlink="">
      <xdr:nvSpPr>
        <xdr:cNvPr id="1032" name="Rectangle à coins arrondis 45"/>
        <xdr:cNvSpPr>
          <a:spLocks noChangeArrowheads="1"/>
        </xdr:cNvSpPr>
      </xdr:nvSpPr>
      <xdr:spPr bwMode="auto">
        <a:xfrm>
          <a:off x="9696450" y="5381625"/>
          <a:ext cx="1581150" cy="1390650"/>
        </a:xfrm>
        <a:prstGeom prst="roundRect">
          <a:avLst>
            <a:gd name="adj" fmla="val 16667"/>
          </a:avLst>
        </a:prstGeom>
        <a:solidFill>
          <a:srgbClr val="F79646"/>
        </a:soli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lnSpc>
              <a:spcPts val="1100"/>
            </a:lnSpc>
            <a:defRPr sz="1000"/>
          </a:pPr>
          <a:r>
            <a:rPr lang="fr-FR" sz="1000" b="0" i="0" u="none" strike="noStrike" baseline="0">
              <a:solidFill>
                <a:srgbClr val="000000"/>
              </a:solidFill>
              <a:latin typeface="Calibri"/>
              <a:cs typeface="Calibri"/>
            </a:rPr>
            <a:t>Pas d’estimation de recettes à fournir</a:t>
          </a:r>
        </a:p>
        <a:p>
          <a:pPr algn="ctr" rtl="0">
            <a:lnSpc>
              <a:spcPts val="1100"/>
            </a:lnSpc>
            <a:defRPr sz="1000"/>
          </a:pPr>
          <a:r>
            <a:rPr lang="fr-FR" sz="1000" b="0" i="1" u="none" strike="noStrike" baseline="0">
              <a:solidFill>
                <a:srgbClr val="000000"/>
              </a:solidFill>
              <a:latin typeface="Calibri"/>
              <a:cs typeface="Calibri"/>
            </a:rPr>
            <a:t>(non concernée par cette annexe)</a:t>
          </a:r>
        </a:p>
        <a:p>
          <a:pPr algn="l" rtl="0">
            <a:lnSpc>
              <a:spcPts val="1100"/>
            </a:lnSpc>
            <a:defRPr sz="1000"/>
          </a:pPr>
          <a:endParaRPr lang="fr-FR"/>
        </a:p>
      </xdr:txBody>
    </xdr:sp>
    <xdr:clientData/>
  </xdr:twoCellAnchor>
  <xdr:twoCellAnchor>
    <xdr:from>
      <xdr:col>1</xdr:col>
      <xdr:colOff>533400</xdr:colOff>
      <xdr:row>13</xdr:row>
      <xdr:rowOff>133350</xdr:rowOff>
    </xdr:from>
    <xdr:to>
      <xdr:col>3</xdr:col>
      <xdr:colOff>28575</xdr:colOff>
      <xdr:row>18</xdr:row>
      <xdr:rowOff>28575</xdr:rowOff>
    </xdr:to>
    <xdr:sp macro="" textlink="">
      <xdr:nvSpPr>
        <xdr:cNvPr id="1033" name="Rectangle à coins arrondis 48"/>
        <xdr:cNvSpPr>
          <a:spLocks noChangeArrowheads="1"/>
        </xdr:cNvSpPr>
      </xdr:nvSpPr>
      <xdr:spPr bwMode="auto">
        <a:xfrm>
          <a:off x="1295400" y="5000625"/>
          <a:ext cx="1371600" cy="1038225"/>
        </a:xfrm>
        <a:prstGeom prst="roundRect">
          <a:avLst>
            <a:gd name="adj" fmla="val 16667"/>
          </a:avLst>
        </a:prstGeom>
        <a:gradFill rotWithShape="1">
          <a:gsLst>
            <a:gs pos="0">
              <a:srgbClr val="2C5D98"/>
            </a:gs>
            <a:gs pos="80000">
              <a:srgbClr val="3C7BC7"/>
            </a:gs>
            <a:gs pos="100000">
              <a:srgbClr val="3A7CCB"/>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Dérogations au sens des articles 61-7 et 8 et 65-8 (a à i) R. n°1303/2013</a:t>
          </a:r>
        </a:p>
        <a:p>
          <a:pPr algn="l" rtl="0">
            <a:defRPr sz="1000"/>
          </a:pPr>
          <a:endParaRPr lang="fr-FR"/>
        </a:p>
      </xdr:txBody>
    </xdr:sp>
    <xdr:clientData/>
  </xdr:twoCellAnchor>
  <xdr:twoCellAnchor>
    <xdr:from>
      <xdr:col>5</xdr:col>
      <xdr:colOff>504825</xdr:colOff>
      <xdr:row>26</xdr:row>
      <xdr:rowOff>57150</xdr:rowOff>
    </xdr:from>
    <xdr:to>
      <xdr:col>6</xdr:col>
      <xdr:colOff>409575</xdr:colOff>
      <xdr:row>31</xdr:row>
      <xdr:rowOff>57150</xdr:rowOff>
    </xdr:to>
    <xdr:sp macro="" textlink="">
      <xdr:nvSpPr>
        <xdr:cNvPr id="1034" name="Rectangle à coins arrondis 49"/>
        <xdr:cNvSpPr>
          <a:spLocks noChangeArrowheads="1"/>
        </xdr:cNvSpPr>
      </xdr:nvSpPr>
      <xdr:spPr bwMode="auto">
        <a:xfrm>
          <a:off x="5305425" y="8591550"/>
          <a:ext cx="1352550" cy="952500"/>
        </a:xfrm>
        <a:prstGeom prst="roundRect">
          <a:avLst>
            <a:gd name="adj" fmla="val 16667"/>
          </a:avLst>
        </a:prstGeom>
        <a:gradFill rotWithShape="1">
          <a:gsLst>
            <a:gs pos="0">
              <a:srgbClr val="2787A0"/>
            </a:gs>
            <a:gs pos="80000">
              <a:srgbClr val="36B1D2"/>
            </a:gs>
            <a:gs pos="100000">
              <a:srgbClr val="34B3D6"/>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Quand les recettes vont-elles être générées?</a:t>
          </a:r>
        </a:p>
        <a:p>
          <a:pPr algn="l" rtl="0">
            <a:defRPr sz="1000"/>
          </a:pPr>
          <a:endParaRPr lang="fr-FR"/>
        </a:p>
      </xdr:txBody>
    </xdr:sp>
    <xdr:clientData/>
  </xdr:twoCellAnchor>
  <xdr:twoCellAnchor>
    <xdr:from>
      <xdr:col>7</xdr:col>
      <xdr:colOff>200025</xdr:colOff>
      <xdr:row>31</xdr:row>
      <xdr:rowOff>95250</xdr:rowOff>
    </xdr:from>
    <xdr:to>
      <xdr:col>9</xdr:col>
      <xdr:colOff>742950</xdr:colOff>
      <xdr:row>34</xdr:row>
      <xdr:rowOff>0</xdr:rowOff>
    </xdr:to>
    <xdr:sp macro="" textlink="">
      <xdr:nvSpPr>
        <xdr:cNvPr id="1035" name="Rectangle à coins arrondis 38"/>
        <xdr:cNvSpPr>
          <a:spLocks noChangeArrowheads="1"/>
        </xdr:cNvSpPr>
      </xdr:nvSpPr>
      <xdr:spPr bwMode="auto">
        <a:xfrm>
          <a:off x="7210425" y="9582150"/>
          <a:ext cx="2066925" cy="47625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Seulement après l’achèvement de l’opération</a:t>
          </a:r>
        </a:p>
        <a:p>
          <a:pPr algn="l" rtl="0">
            <a:defRPr sz="1000"/>
          </a:pPr>
          <a:endParaRPr lang="fr-FR"/>
        </a:p>
      </xdr:txBody>
    </xdr:sp>
    <xdr:clientData/>
  </xdr:twoCellAnchor>
  <xdr:twoCellAnchor>
    <xdr:from>
      <xdr:col>7</xdr:col>
      <xdr:colOff>190500</xdr:colOff>
      <xdr:row>28</xdr:row>
      <xdr:rowOff>57150</xdr:rowOff>
    </xdr:from>
    <xdr:to>
      <xdr:col>9</xdr:col>
      <xdr:colOff>742950</xdr:colOff>
      <xdr:row>30</xdr:row>
      <xdr:rowOff>133350</xdr:rowOff>
    </xdr:to>
    <xdr:sp macro="" textlink="">
      <xdr:nvSpPr>
        <xdr:cNvPr id="1036" name="Rectangle à coins arrondis 38"/>
        <xdr:cNvSpPr>
          <a:spLocks noChangeArrowheads="1"/>
        </xdr:cNvSpPr>
      </xdr:nvSpPr>
      <xdr:spPr bwMode="auto">
        <a:xfrm>
          <a:off x="7200900" y="8972550"/>
          <a:ext cx="2076450" cy="45720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Pendant la durée de l’opération et après son achèvement</a:t>
          </a:r>
        </a:p>
        <a:p>
          <a:pPr algn="l" rtl="0">
            <a:defRPr sz="1000"/>
          </a:pPr>
          <a:endParaRPr lang="fr-FR"/>
        </a:p>
      </xdr:txBody>
    </xdr:sp>
    <xdr:clientData/>
  </xdr:twoCellAnchor>
  <xdr:twoCellAnchor>
    <xdr:from>
      <xdr:col>7</xdr:col>
      <xdr:colOff>200025</xdr:colOff>
      <xdr:row>25</xdr:row>
      <xdr:rowOff>19050</xdr:rowOff>
    </xdr:from>
    <xdr:to>
      <xdr:col>9</xdr:col>
      <xdr:colOff>742950</xdr:colOff>
      <xdr:row>27</xdr:row>
      <xdr:rowOff>95250</xdr:rowOff>
    </xdr:to>
    <xdr:sp macro="" textlink="">
      <xdr:nvSpPr>
        <xdr:cNvPr id="1037" name="Rectangle à coins arrondis 38"/>
        <xdr:cNvSpPr>
          <a:spLocks noChangeArrowheads="1"/>
        </xdr:cNvSpPr>
      </xdr:nvSpPr>
      <xdr:spPr bwMode="auto">
        <a:xfrm>
          <a:off x="7210425" y="8362950"/>
          <a:ext cx="2066925" cy="457200"/>
        </a:xfrm>
        <a:prstGeom prst="roundRect">
          <a:avLst>
            <a:gd name="adj" fmla="val 16667"/>
          </a:avLst>
        </a:prstGeom>
        <a:gradFill rotWithShape="1">
          <a:gsLst>
            <a:gs pos="0">
              <a:srgbClr val="769535"/>
            </a:gs>
            <a:gs pos="80000">
              <a:srgbClr val="9BC348"/>
            </a:gs>
            <a:gs pos="100000">
              <a:srgbClr val="9CC746"/>
            </a:gs>
          </a:gsLst>
          <a:lin ang="16200000"/>
        </a:gradFill>
        <a:ln w="9525" algn="ctr">
          <a:solidFill>
            <a:srgbClr val="98B954"/>
          </a:solidFill>
          <a:round/>
          <a:headEnd/>
          <a:tailEnd/>
        </a:ln>
        <a:effectLst>
          <a:outerShdw dist="23000" dir="5400000" rotWithShape="0">
            <a:srgbClr val="000000">
              <a:alpha val="34999"/>
            </a:srgbClr>
          </a:outerShdw>
        </a:effectLst>
      </xdr:spPr>
      <xdr:txBody>
        <a:bodyPr vertOverflow="clip" wrap="square" lIns="91440" tIns="45720" rIns="91440" bIns="45720" anchor="t" upright="1"/>
        <a:lstStyle/>
        <a:p>
          <a:pPr algn="l" rtl="0">
            <a:defRPr sz="1000"/>
          </a:pPr>
          <a:r>
            <a:rPr lang="fr-FR" sz="1000" b="0" i="0" u="none" strike="noStrike" baseline="0">
              <a:solidFill>
                <a:srgbClr val="FFFFFF"/>
              </a:solidFill>
              <a:latin typeface="Calibri"/>
              <a:cs typeface="Calibri"/>
            </a:rPr>
            <a:t>Seulement pendant la durée de l’opération financée</a:t>
          </a:r>
        </a:p>
        <a:p>
          <a:pPr algn="l" rtl="0">
            <a:defRPr sz="1000"/>
          </a:pPr>
          <a:endParaRPr lang="fr-FR"/>
        </a:p>
      </xdr:txBody>
    </xdr:sp>
    <xdr:clientData/>
  </xdr:twoCellAnchor>
  <xdr:twoCellAnchor>
    <xdr:from>
      <xdr:col>10</xdr:col>
      <xdr:colOff>400050</xdr:colOff>
      <xdr:row>22</xdr:row>
      <xdr:rowOff>428625</xdr:rowOff>
    </xdr:from>
    <xdr:to>
      <xdr:col>12</xdr:col>
      <xdr:colOff>457200</xdr:colOff>
      <xdr:row>26</xdr:row>
      <xdr:rowOff>57150</xdr:rowOff>
    </xdr:to>
    <xdr:sp macro="" textlink="">
      <xdr:nvSpPr>
        <xdr:cNvPr id="1038" name="Rectangle à coins arrondis 31"/>
        <xdr:cNvSpPr>
          <a:spLocks noChangeArrowheads="1"/>
        </xdr:cNvSpPr>
      </xdr:nvSpPr>
      <xdr:spPr bwMode="auto">
        <a:xfrm>
          <a:off x="9696450" y="7200900"/>
          <a:ext cx="1581150" cy="1390650"/>
        </a:xfrm>
        <a:prstGeom prst="roundRect">
          <a:avLst>
            <a:gd name="adj" fmla="val 16667"/>
          </a:avLst>
        </a:prstGeom>
        <a:solidFill>
          <a:srgbClr val="CC3300"/>
        </a:soli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lnSpc>
              <a:spcPts val="1100"/>
            </a:lnSpc>
            <a:defRPr sz="1000"/>
          </a:pPr>
          <a:r>
            <a:rPr lang="fr-FR" sz="1000" b="0" i="0" u="none" strike="noStrike" baseline="0">
              <a:solidFill>
                <a:srgbClr val="FFFFFF"/>
              </a:solidFill>
              <a:latin typeface="Calibri"/>
              <a:cs typeface="Calibri"/>
            </a:rPr>
            <a:t>Estimation des recettes prévisionnelles</a:t>
          </a:r>
        </a:p>
        <a:p>
          <a:pPr algn="ctr" rtl="0">
            <a:lnSpc>
              <a:spcPts val="1100"/>
            </a:lnSpc>
            <a:defRPr sz="1000"/>
          </a:pPr>
          <a:endParaRPr lang="fr-FR" sz="1000" b="0" i="0" u="none" strike="noStrike" baseline="0">
            <a:solidFill>
              <a:srgbClr val="FFFFFF"/>
            </a:solidFill>
            <a:latin typeface="Calibri"/>
            <a:cs typeface="Calibri"/>
          </a:endParaRPr>
        </a:p>
        <a:p>
          <a:pPr algn="ctr" rtl="0">
            <a:lnSpc>
              <a:spcPts val="1100"/>
            </a:lnSpc>
            <a:defRPr sz="1000"/>
          </a:pPr>
          <a:r>
            <a:rPr lang="fr-FR" sz="1000" b="0" i="1" u="none" strike="noStrike" baseline="0">
              <a:solidFill>
                <a:srgbClr val="FFFFFF"/>
              </a:solidFill>
              <a:latin typeface="Calibri"/>
              <a:cs typeface="Calibri"/>
            </a:rPr>
            <a:t>(méthode 3, </a:t>
          </a:r>
        </a:p>
        <a:p>
          <a:pPr algn="ctr" rtl="0">
            <a:lnSpc>
              <a:spcPts val="1100"/>
            </a:lnSpc>
            <a:defRPr sz="1000"/>
          </a:pPr>
          <a:r>
            <a:rPr lang="fr-FR" sz="1000" b="0" i="1" u="none" strike="noStrike" baseline="0">
              <a:solidFill>
                <a:srgbClr val="FFFFFF"/>
              </a:solidFill>
              <a:latin typeface="Calibri"/>
              <a:cs typeface="Calibri"/>
            </a:rPr>
            <a:t>onglet 4 de cette annexe)</a:t>
          </a:r>
        </a:p>
        <a:p>
          <a:pPr algn="l" rtl="0">
            <a:lnSpc>
              <a:spcPts val="1100"/>
            </a:lnSpc>
            <a:defRPr sz="1000"/>
          </a:pPr>
          <a:endParaRPr lang="fr-FR"/>
        </a:p>
      </xdr:txBody>
    </xdr:sp>
    <xdr:clientData/>
  </xdr:twoCellAnchor>
  <xdr:twoCellAnchor>
    <xdr:from>
      <xdr:col>10</xdr:col>
      <xdr:colOff>428625</xdr:colOff>
      <xdr:row>26</xdr:row>
      <xdr:rowOff>171450</xdr:rowOff>
    </xdr:from>
    <xdr:to>
      <xdr:col>12</xdr:col>
      <xdr:colOff>485775</xdr:colOff>
      <xdr:row>34</xdr:row>
      <xdr:rowOff>352425</xdr:rowOff>
    </xdr:to>
    <xdr:sp macro="" textlink="">
      <xdr:nvSpPr>
        <xdr:cNvPr id="1039" name="Rectangle à coins arrondis 33"/>
        <xdr:cNvSpPr>
          <a:spLocks noChangeArrowheads="1"/>
        </xdr:cNvSpPr>
      </xdr:nvSpPr>
      <xdr:spPr bwMode="auto">
        <a:xfrm>
          <a:off x="9725025" y="8724900"/>
          <a:ext cx="1581150" cy="1704975"/>
        </a:xfrm>
        <a:prstGeom prst="roundRect">
          <a:avLst>
            <a:gd name="adj" fmla="val 16667"/>
          </a:avLst>
        </a:prstGeom>
        <a:solidFill>
          <a:srgbClr val="CC0000"/>
        </a:soli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1" i="0" u="none" strike="noStrike" baseline="0">
              <a:solidFill>
                <a:srgbClr val="FFFFFF"/>
              </a:solidFill>
              <a:latin typeface="Calibri"/>
              <a:cs typeface="Calibri"/>
            </a:rPr>
            <a:t>2 options possibles</a:t>
          </a:r>
        </a:p>
        <a:p>
          <a:pPr algn="ctr" rtl="0">
            <a:defRPr sz="1000"/>
          </a:pPr>
          <a:r>
            <a:rPr lang="fr-FR" sz="1000" b="0" i="0" u="none" strike="noStrike" baseline="0">
              <a:solidFill>
                <a:srgbClr val="000000"/>
              </a:solidFill>
              <a:latin typeface="Symbol"/>
            </a:rPr>
            <a:t>·</a:t>
          </a:r>
          <a:r>
            <a:rPr lang="fr-FR" sz="1000" b="0" i="0" u="none" strike="noStrike" baseline="0">
              <a:solidFill>
                <a:srgbClr val="FFFFFF"/>
              </a:solidFill>
              <a:latin typeface="Calibri"/>
              <a:cs typeface="Calibri"/>
            </a:rPr>
            <a:t>Calcul du déficit de financement</a:t>
          </a:r>
        </a:p>
        <a:p>
          <a:pPr algn="ctr" rtl="0">
            <a:defRPr sz="1000"/>
          </a:pPr>
          <a:r>
            <a:rPr lang="fr-FR" sz="1000" b="0" i="0" u="none" strike="noStrike" baseline="0">
              <a:solidFill>
                <a:srgbClr val="FFFFFF"/>
              </a:solidFill>
              <a:latin typeface="Calibri"/>
              <a:cs typeface="Calibri"/>
            </a:rPr>
            <a:t>(méthode 1, ongle 2 de cette annexe)</a:t>
          </a:r>
        </a:p>
        <a:p>
          <a:pPr algn="ctr" rtl="0">
            <a:defRPr sz="1000"/>
          </a:pPr>
          <a:r>
            <a:rPr lang="fr-FR" sz="1000" b="0" i="0" u="none" strike="noStrike" baseline="0">
              <a:solidFill>
                <a:srgbClr val="000000"/>
              </a:solidFill>
              <a:latin typeface="Symbol"/>
            </a:rPr>
            <a:t>·</a:t>
          </a:r>
          <a:r>
            <a:rPr lang="fr-FR" sz="1000" b="0" i="0" u="none" strike="noStrike" baseline="0">
              <a:solidFill>
                <a:srgbClr val="FFFFFF"/>
              </a:solidFill>
              <a:latin typeface="Calibri"/>
              <a:cs typeface="Calibri"/>
            </a:rPr>
            <a:t>Méthode du taux forfaitaire</a:t>
          </a:r>
        </a:p>
        <a:p>
          <a:pPr algn="ctr" rtl="0">
            <a:defRPr sz="1000"/>
          </a:pPr>
          <a:r>
            <a:rPr lang="fr-FR" sz="1000" b="0" i="0" u="none" strike="noStrike" baseline="0">
              <a:solidFill>
                <a:schemeClr val="bg1"/>
              </a:solidFill>
              <a:latin typeface="Calibri"/>
              <a:cs typeface="Calibri"/>
            </a:rPr>
            <a:t>(méthode 2, onglet 3 de cette annexe )</a:t>
          </a:r>
        </a:p>
        <a:p>
          <a:pPr algn="l" rtl="0">
            <a:defRPr sz="1000"/>
          </a:pPr>
          <a:endParaRPr lang="fr-FR"/>
        </a:p>
      </xdr:txBody>
    </xdr:sp>
    <xdr:clientData/>
  </xdr:twoCellAnchor>
  <xdr:twoCellAnchor>
    <xdr:from>
      <xdr:col>1</xdr:col>
      <xdr:colOff>533400</xdr:colOff>
      <xdr:row>22</xdr:row>
      <xdr:rowOff>276225</xdr:rowOff>
    </xdr:from>
    <xdr:to>
      <xdr:col>3</xdr:col>
      <xdr:colOff>28575</xdr:colOff>
      <xdr:row>24</xdr:row>
      <xdr:rowOff>266700</xdr:rowOff>
    </xdr:to>
    <xdr:sp macro="" textlink="">
      <xdr:nvSpPr>
        <xdr:cNvPr id="1040" name="Rectangle à coins arrondis 41"/>
        <xdr:cNvSpPr>
          <a:spLocks noChangeArrowheads="1"/>
        </xdr:cNvSpPr>
      </xdr:nvSpPr>
      <xdr:spPr bwMode="auto">
        <a:xfrm>
          <a:off x="1295400" y="7048500"/>
          <a:ext cx="1371600" cy="1038225"/>
        </a:xfrm>
        <a:prstGeom prst="roundRect">
          <a:avLst>
            <a:gd name="adj" fmla="val 16667"/>
          </a:avLst>
        </a:prstGeom>
        <a:gradFill rotWithShape="1">
          <a:gsLst>
            <a:gs pos="0">
              <a:srgbClr val="2C5D98"/>
            </a:gs>
            <a:gs pos="80000">
              <a:srgbClr val="3C7BC7"/>
            </a:gs>
            <a:gs pos="100000">
              <a:srgbClr val="3A7CCB"/>
            </a:gs>
          </a:gsLst>
          <a:lin ang="16200000"/>
        </a:gradFill>
        <a:ln>
          <a:noFill/>
        </a:ln>
        <a:effectLst>
          <a:outerShdw dist="23000" dir="5400000" rotWithShape="0">
            <a:srgbClr val="000000">
              <a:alpha val="34999"/>
            </a:srgbClr>
          </a:outerShdw>
        </a:effectLst>
        <a:extLst>
          <a:ext uri="{91240B29-F687-4F45-9708-019B960494DF}">
            <a14:hiddenLine xmlns:a14="http://schemas.microsoft.com/office/drawing/2010/main" w="9525" algn="ctr">
              <a:solidFill>
                <a:srgbClr val="000000"/>
              </a:solidFill>
              <a:round/>
              <a:headEnd/>
              <a:tailEnd/>
            </a14:hiddenLine>
          </a:ext>
        </a:extLst>
      </xdr:spPr>
      <xdr:txBody>
        <a:bodyPr vertOverflow="clip" wrap="square" lIns="91440" tIns="45720" rIns="91440" bIns="45720" anchor="ctr" upright="1"/>
        <a:lstStyle/>
        <a:p>
          <a:pPr algn="ctr" rtl="0">
            <a:defRPr sz="1000"/>
          </a:pPr>
          <a:r>
            <a:rPr lang="fr-FR" sz="1000" b="0" i="0" u="none" strike="noStrike" baseline="0">
              <a:solidFill>
                <a:srgbClr val="FFFFFF"/>
              </a:solidFill>
              <a:latin typeface="Calibri"/>
              <a:cs typeface="Calibri"/>
            </a:rPr>
            <a:t>Quel est le coût total éligible de l’opération?</a:t>
          </a:r>
        </a:p>
        <a:p>
          <a:pPr algn="l" rtl="0">
            <a:defRPr sz="1000"/>
          </a:pPr>
          <a:endParaRPr lang="fr-FR"/>
        </a:p>
      </xdr:txBody>
    </xdr:sp>
    <xdr:clientData/>
  </xdr:twoCellAnchor>
  <xdr:twoCellAnchor>
    <xdr:from>
      <xdr:col>3</xdr:col>
      <xdr:colOff>28575</xdr:colOff>
      <xdr:row>15</xdr:row>
      <xdr:rowOff>180975</xdr:rowOff>
    </xdr:from>
    <xdr:to>
      <xdr:col>10</xdr:col>
      <xdr:colOff>504825</xdr:colOff>
      <xdr:row>18</xdr:row>
      <xdr:rowOff>66675</xdr:rowOff>
    </xdr:to>
    <xdr:cxnSp macro="">
      <xdr:nvCxnSpPr>
        <xdr:cNvPr id="1041" name="AutoShape 17"/>
        <xdr:cNvCxnSpPr>
          <a:cxnSpLocks noChangeShapeType="1"/>
        </xdr:cNvCxnSpPr>
      </xdr:nvCxnSpPr>
      <xdr:spPr bwMode="auto">
        <a:xfrm>
          <a:off x="2667000" y="5524500"/>
          <a:ext cx="7134225" cy="552450"/>
        </a:xfrm>
        <a:prstGeom prst="bentConnector3">
          <a:avLst>
            <a:gd name="adj1" fmla="val 50000"/>
          </a:avLst>
        </a:prstGeom>
        <a:noFill/>
        <a:ln w="9525">
          <a:solidFill>
            <a:srgbClr val="00B05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5</xdr:col>
      <xdr:colOff>257175</xdr:colOff>
      <xdr:row>18</xdr:row>
      <xdr:rowOff>66675</xdr:rowOff>
    </xdr:from>
    <xdr:to>
      <xdr:col>10</xdr:col>
      <xdr:colOff>400050</xdr:colOff>
      <xdr:row>19</xdr:row>
      <xdr:rowOff>57150</xdr:rowOff>
    </xdr:to>
    <xdr:cxnSp macro="">
      <xdr:nvCxnSpPr>
        <xdr:cNvPr id="1042" name="AutoShape 18"/>
        <xdr:cNvCxnSpPr>
          <a:cxnSpLocks noChangeShapeType="1"/>
        </xdr:cNvCxnSpPr>
      </xdr:nvCxnSpPr>
      <xdr:spPr bwMode="auto">
        <a:xfrm flipV="1">
          <a:off x="5057775" y="6076950"/>
          <a:ext cx="4638675" cy="1809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28575</xdr:colOff>
      <xdr:row>19</xdr:row>
      <xdr:rowOff>57150</xdr:rowOff>
    </xdr:from>
    <xdr:to>
      <xdr:col>3</xdr:col>
      <xdr:colOff>419100</xdr:colOff>
      <xdr:row>23</xdr:row>
      <xdr:rowOff>276225</xdr:rowOff>
    </xdr:to>
    <xdr:cxnSp macro="">
      <xdr:nvCxnSpPr>
        <xdr:cNvPr id="1043" name="AutoShape 19"/>
        <xdr:cNvCxnSpPr>
          <a:cxnSpLocks noChangeShapeType="1"/>
        </xdr:cNvCxnSpPr>
      </xdr:nvCxnSpPr>
      <xdr:spPr bwMode="auto">
        <a:xfrm flipV="1">
          <a:off x="2667000" y="6257925"/>
          <a:ext cx="390525" cy="131445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28575</xdr:colOff>
      <xdr:row>23</xdr:row>
      <xdr:rowOff>276225</xdr:rowOff>
    </xdr:from>
    <xdr:to>
      <xdr:col>3</xdr:col>
      <xdr:colOff>419100</xdr:colOff>
      <xdr:row>23</xdr:row>
      <xdr:rowOff>276225</xdr:rowOff>
    </xdr:to>
    <xdr:cxnSp macro="">
      <xdr:nvCxnSpPr>
        <xdr:cNvPr id="1044" name="AutoShape 20"/>
        <xdr:cNvCxnSpPr>
          <a:cxnSpLocks noChangeShapeType="1"/>
        </xdr:cNvCxnSpPr>
      </xdr:nvCxnSpPr>
      <xdr:spPr bwMode="auto">
        <a:xfrm>
          <a:off x="2667000" y="7572375"/>
          <a:ext cx="390525" cy="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28575</xdr:colOff>
      <xdr:row>23</xdr:row>
      <xdr:rowOff>276225</xdr:rowOff>
    </xdr:from>
    <xdr:to>
      <xdr:col>3</xdr:col>
      <xdr:colOff>419100</xdr:colOff>
      <xdr:row>27</xdr:row>
      <xdr:rowOff>133350</xdr:rowOff>
    </xdr:to>
    <xdr:cxnSp macro="">
      <xdr:nvCxnSpPr>
        <xdr:cNvPr id="1045" name="AutoShape 21"/>
        <xdr:cNvCxnSpPr>
          <a:cxnSpLocks noChangeShapeType="1"/>
        </xdr:cNvCxnSpPr>
      </xdr:nvCxnSpPr>
      <xdr:spPr bwMode="auto">
        <a:xfrm>
          <a:off x="2667000" y="7572375"/>
          <a:ext cx="390525" cy="12858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5</xdr:col>
      <xdr:colOff>257175</xdr:colOff>
      <xdr:row>23</xdr:row>
      <xdr:rowOff>266700</xdr:rowOff>
    </xdr:from>
    <xdr:to>
      <xdr:col>5</xdr:col>
      <xdr:colOff>504825</xdr:colOff>
      <xdr:row>23</xdr:row>
      <xdr:rowOff>276225</xdr:rowOff>
    </xdr:to>
    <xdr:cxnSp macro="">
      <xdr:nvCxnSpPr>
        <xdr:cNvPr id="1046" name="AutoShape 22"/>
        <xdr:cNvCxnSpPr>
          <a:cxnSpLocks noChangeShapeType="1"/>
        </xdr:cNvCxnSpPr>
      </xdr:nvCxnSpPr>
      <xdr:spPr bwMode="auto">
        <a:xfrm flipV="1">
          <a:off x="5057775" y="7562850"/>
          <a:ext cx="247650" cy="952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3</xdr:col>
      <xdr:colOff>28575</xdr:colOff>
      <xdr:row>14</xdr:row>
      <xdr:rowOff>219075</xdr:rowOff>
    </xdr:from>
    <xdr:to>
      <xdr:col>3</xdr:col>
      <xdr:colOff>533400</xdr:colOff>
      <xdr:row>15</xdr:row>
      <xdr:rowOff>161925</xdr:rowOff>
    </xdr:to>
    <xdr:sp macro="" textlink="">
      <xdr:nvSpPr>
        <xdr:cNvPr id="1047" name="Text Box 23"/>
        <xdr:cNvSpPr txBox="1">
          <a:spLocks noChangeArrowheads="1"/>
        </xdr:cNvSpPr>
      </xdr:nvSpPr>
      <xdr:spPr bwMode="auto">
        <a:xfrm>
          <a:off x="2667000" y="5324475"/>
          <a:ext cx="504825" cy="180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fr-FR" sz="1000" b="0" i="0" u="none" strike="noStrike" baseline="0">
              <a:solidFill>
                <a:srgbClr val="00B050"/>
              </a:solidFill>
              <a:latin typeface="Calibri"/>
              <a:cs typeface="Calibri"/>
            </a:rPr>
            <a:t>OUI</a:t>
          </a:r>
        </a:p>
        <a:p>
          <a:pPr algn="l" rtl="0">
            <a:defRPr sz="1000"/>
          </a:pPr>
          <a:endParaRPr lang="fr-FR"/>
        </a:p>
      </xdr:txBody>
    </xdr:sp>
    <xdr:clientData/>
  </xdr:twoCellAnchor>
  <xdr:twoCellAnchor>
    <xdr:from>
      <xdr:col>2</xdr:col>
      <xdr:colOff>114300</xdr:colOff>
      <xdr:row>18</xdr:row>
      <xdr:rowOff>19050</xdr:rowOff>
    </xdr:from>
    <xdr:to>
      <xdr:col>2</xdr:col>
      <xdr:colOff>114300</xdr:colOff>
      <xdr:row>22</xdr:row>
      <xdr:rowOff>333375</xdr:rowOff>
    </xdr:to>
    <xdr:cxnSp macro="">
      <xdr:nvCxnSpPr>
        <xdr:cNvPr id="1048" name="AutoShape 24"/>
        <xdr:cNvCxnSpPr>
          <a:cxnSpLocks noChangeShapeType="1"/>
        </xdr:cNvCxnSpPr>
      </xdr:nvCxnSpPr>
      <xdr:spPr bwMode="auto">
        <a:xfrm>
          <a:off x="1990725" y="6029325"/>
          <a:ext cx="0" cy="1076325"/>
        </a:xfrm>
        <a:prstGeom prst="straightConnector1">
          <a:avLst/>
        </a:prstGeom>
        <a:noFill/>
        <a:ln w="952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2</xdr:col>
      <xdr:colOff>104775</xdr:colOff>
      <xdr:row>18</xdr:row>
      <xdr:rowOff>85725</xdr:rowOff>
    </xdr:from>
    <xdr:to>
      <xdr:col>2</xdr:col>
      <xdr:colOff>466725</xdr:colOff>
      <xdr:row>19</xdr:row>
      <xdr:rowOff>95250</xdr:rowOff>
    </xdr:to>
    <xdr:sp macro="" textlink="">
      <xdr:nvSpPr>
        <xdr:cNvPr id="1049" name="Text Box 25"/>
        <xdr:cNvSpPr txBox="1">
          <a:spLocks noChangeArrowheads="1"/>
        </xdr:cNvSpPr>
      </xdr:nvSpPr>
      <xdr:spPr bwMode="auto">
        <a:xfrm>
          <a:off x="1981200" y="6096000"/>
          <a:ext cx="361950"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fr-FR" sz="1000" b="0" i="0" u="none" strike="noStrike" baseline="0">
              <a:solidFill>
                <a:srgbClr val="FF0000"/>
              </a:solidFill>
              <a:latin typeface="Calibri"/>
              <a:cs typeface="Calibri"/>
            </a:rPr>
            <a:t>NON</a:t>
          </a:r>
        </a:p>
        <a:p>
          <a:pPr algn="l" rtl="0">
            <a:defRPr sz="1000"/>
          </a:pPr>
          <a:endParaRPr lang="fr-FR"/>
        </a:p>
      </xdr:txBody>
    </xdr:sp>
    <xdr:clientData/>
  </xdr:twoCellAnchor>
  <xdr:twoCellAnchor>
    <xdr:from>
      <xdr:col>6</xdr:col>
      <xdr:colOff>409575</xdr:colOff>
      <xdr:row>21</xdr:row>
      <xdr:rowOff>171450</xdr:rowOff>
    </xdr:from>
    <xdr:to>
      <xdr:col>7</xdr:col>
      <xdr:colOff>200025</xdr:colOff>
      <xdr:row>23</xdr:row>
      <xdr:rowOff>266700</xdr:rowOff>
    </xdr:to>
    <xdr:cxnSp macro="">
      <xdr:nvCxnSpPr>
        <xdr:cNvPr id="1050" name="AutoShape 26"/>
        <xdr:cNvCxnSpPr>
          <a:cxnSpLocks noChangeShapeType="1"/>
        </xdr:cNvCxnSpPr>
      </xdr:nvCxnSpPr>
      <xdr:spPr bwMode="auto">
        <a:xfrm flipV="1">
          <a:off x="6657975" y="6753225"/>
          <a:ext cx="552450" cy="80962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409575</xdr:colOff>
      <xdr:row>23</xdr:row>
      <xdr:rowOff>76200</xdr:rowOff>
    </xdr:from>
    <xdr:to>
      <xdr:col>7</xdr:col>
      <xdr:colOff>190500</xdr:colOff>
      <xdr:row>23</xdr:row>
      <xdr:rowOff>266700</xdr:rowOff>
    </xdr:to>
    <xdr:cxnSp macro="">
      <xdr:nvCxnSpPr>
        <xdr:cNvPr id="1051" name="AutoShape 27"/>
        <xdr:cNvCxnSpPr>
          <a:cxnSpLocks noChangeShapeType="1"/>
        </xdr:cNvCxnSpPr>
      </xdr:nvCxnSpPr>
      <xdr:spPr bwMode="auto">
        <a:xfrm flipV="1">
          <a:off x="6657975" y="7372350"/>
          <a:ext cx="542925" cy="19050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409575</xdr:colOff>
      <xdr:row>23</xdr:row>
      <xdr:rowOff>266700</xdr:rowOff>
    </xdr:from>
    <xdr:to>
      <xdr:col>7</xdr:col>
      <xdr:colOff>200025</xdr:colOff>
      <xdr:row>24</xdr:row>
      <xdr:rowOff>161925</xdr:rowOff>
    </xdr:to>
    <xdr:cxnSp macro="">
      <xdr:nvCxnSpPr>
        <xdr:cNvPr id="1052" name="AutoShape 28"/>
        <xdr:cNvCxnSpPr>
          <a:cxnSpLocks noChangeShapeType="1"/>
        </xdr:cNvCxnSpPr>
      </xdr:nvCxnSpPr>
      <xdr:spPr bwMode="auto">
        <a:xfrm>
          <a:off x="6657975" y="7562850"/>
          <a:ext cx="552450" cy="41910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409575</xdr:colOff>
      <xdr:row>26</xdr:row>
      <xdr:rowOff>57150</xdr:rowOff>
    </xdr:from>
    <xdr:to>
      <xdr:col>7</xdr:col>
      <xdr:colOff>200025</xdr:colOff>
      <xdr:row>28</xdr:row>
      <xdr:rowOff>152400</xdr:rowOff>
    </xdr:to>
    <xdr:cxnSp macro="">
      <xdr:nvCxnSpPr>
        <xdr:cNvPr id="1053" name="AutoShape 29"/>
        <xdr:cNvCxnSpPr>
          <a:cxnSpLocks noChangeShapeType="1"/>
        </xdr:cNvCxnSpPr>
      </xdr:nvCxnSpPr>
      <xdr:spPr bwMode="auto">
        <a:xfrm flipV="1">
          <a:off x="6657975" y="8591550"/>
          <a:ext cx="552450" cy="47625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409575</xdr:colOff>
      <xdr:row>28</xdr:row>
      <xdr:rowOff>152400</xdr:rowOff>
    </xdr:from>
    <xdr:to>
      <xdr:col>7</xdr:col>
      <xdr:colOff>190500</xdr:colOff>
      <xdr:row>29</xdr:row>
      <xdr:rowOff>95250</xdr:rowOff>
    </xdr:to>
    <xdr:cxnSp macro="">
      <xdr:nvCxnSpPr>
        <xdr:cNvPr id="1054" name="AutoShape 30"/>
        <xdr:cNvCxnSpPr>
          <a:cxnSpLocks noChangeShapeType="1"/>
        </xdr:cNvCxnSpPr>
      </xdr:nvCxnSpPr>
      <xdr:spPr bwMode="auto">
        <a:xfrm>
          <a:off x="6657975" y="9067800"/>
          <a:ext cx="542925" cy="13335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6</xdr:col>
      <xdr:colOff>409575</xdr:colOff>
      <xdr:row>28</xdr:row>
      <xdr:rowOff>152400</xdr:rowOff>
    </xdr:from>
    <xdr:to>
      <xdr:col>7</xdr:col>
      <xdr:colOff>200025</xdr:colOff>
      <xdr:row>32</xdr:row>
      <xdr:rowOff>142875</xdr:rowOff>
    </xdr:to>
    <xdr:cxnSp macro="">
      <xdr:nvCxnSpPr>
        <xdr:cNvPr id="1055" name="AutoShape 31"/>
        <xdr:cNvCxnSpPr>
          <a:cxnSpLocks noChangeShapeType="1"/>
        </xdr:cNvCxnSpPr>
      </xdr:nvCxnSpPr>
      <xdr:spPr bwMode="auto">
        <a:xfrm>
          <a:off x="6657975" y="9067800"/>
          <a:ext cx="552450" cy="7524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18</xdr:row>
      <xdr:rowOff>66675</xdr:rowOff>
    </xdr:from>
    <xdr:to>
      <xdr:col>10</xdr:col>
      <xdr:colOff>400050</xdr:colOff>
      <xdr:row>21</xdr:row>
      <xdr:rowOff>171450</xdr:rowOff>
    </xdr:to>
    <xdr:cxnSp macro="">
      <xdr:nvCxnSpPr>
        <xdr:cNvPr id="1056" name="AutoShape 32"/>
        <xdr:cNvCxnSpPr>
          <a:cxnSpLocks noChangeShapeType="1"/>
        </xdr:cNvCxnSpPr>
      </xdr:nvCxnSpPr>
      <xdr:spPr bwMode="auto">
        <a:xfrm flipV="1">
          <a:off x="9277350" y="6076950"/>
          <a:ext cx="419100" cy="6762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23</xdr:row>
      <xdr:rowOff>76200</xdr:rowOff>
    </xdr:from>
    <xdr:to>
      <xdr:col>10</xdr:col>
      <xdr:colOff>400050</xdr:colOff>
      <xdr:row>24</xdr:row>
      <xdr:rowOff>76200</xdr:rowOff>
    </xdr:to>
    <xdr:cxnSp macro="">
      <xdr:nvCxnSpPr>
        <xdr:cNvPr id="1057" name="AutoShape 33"/>
        <xdr:cNvCxnSpPr>
          <a:cxnSpLocks noChangeShapeType="1"/>
        </xdr:cNvCxnSpPr>
      </xdr:nvCxnSpPr>
      <xdr:spPr bwMode="auto">
        <a:xfrm>
          <a:off x="9277350" y="7372350"/>
          <a:ext cx="419100" cy="5238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24</xdr:row>
      <xdr:rowOff>76200</xdr:rowOff>
    </xdr:from>
    <xdr:to>
      <xdr:col>10</xdr:col>
      <xdr:colOff>361950</xdr:colOff>
      <xdr:row>24</xdr:row>
      <xdr:rowOff>161925</xdr:rowOff>
    </xdr:to>
    <xdr:cxnSp macro="">
      <xdr:nvCxnSpPr>
        <xdr:cNvPr id="1058" name="AutoShape 34"/>
        <xdr:cNvCxnSpPr>
          <a:cxnSpLocks noChangeShapeType="1"/>
        </xdr:cNvCxnSpPr>
      </xdr:nvCxnSpPr>
      <xdr:spPr bwMode="auto">
        <a:xfrm flipV="1">
          <a:off x="9277350" y="7896225"/>
          <a:ext cx="381000" cy="8572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29</xdr:row>
      <xdr:rowOff>95250</xdr:rowOff>
    </xdr:from>
    <xdr:to>
      <xdr:col>10</xdr:col>
      <xdr:colOff>409575</xdr:colOff>
      <xdr:row>31</xdr:row>
      <xdr:rowOff>152400</xdr:rowOff>
    </xdr:to>
    <xdr:cxnSp macro="">
      <xdr:nvCxnSpPr>
        <xdr:cNvPr id="1060" name="AutoShape 36"/>
        <xdr:cNvCxnSpPr>
          <a:cxnSpLocks noChangeShapeType="1"/>
        </xdr:cNvCxnSpPr>
      </xdr:nvCxnSpPr>
      <xdr:spPr bwMode="auto">
        <a:xfrm>
          <a:off x="9277350" y="9201150"/>
          <a:ext cx="428625" cy="43815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31</xdr:row>
      <xdr:rowOff>152400</xdr:rowOff>
    </xdr:from>
    <xdr:to>
      <xdr:col>10</xdr:col>
      <xdr:colOff>409575</xdr:colOff>
      <xdr:row>32</xdr:row>
      <xdr:rowOff>142875</xdr:rowOff>
    </xdr:to>
    <xdr:cxnSp macro="">
      <xdr:nvCxnSpPr>
        <xdr:cNvPr id="1061" name="AutoShape 37"/>
        <xdr:cNvCxnSpPr>
          <a:cxnSpLocks noChangeShapeType="1"/>
        </xdr:cNvCxnSpPr>
      </xdr:nvCxnSpPr>
      <xdr:spPr bwMode="auto">
        <a:xfrm flipV="1">
          <a:off x="9277350" y="9639300"/>
          <a:ext cx="428625" cy="1809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5</xdr:col>
      <xdr:colOff>257175</xdr:colOff>
      <xdr:row>27</xdr:row>
      <xdr:rowOff>133350</xdr:rowOff>
    </xdr:from>
    <xdr:to>
      <xdr:col>5</xdr:col>
      <xdr:colOff>504825</xdr:colOff>
      <xdr:row>28</xdr:row>
      <xdr:rowOff>152400</xdr:rowOff>
    </xdr:to>
    <xdr:cxnSp macro="">
      <xdr:nvCxnSpPr>
        <xdr:cNvPr id="1062" name="AutoShape 38"/>
        <xdr:cNvCxnSpPr>
          <a:cxnSpLocks noChangeShapeType="1"/>
        </xdr:cNvCxnSpPr>
      </xdr:nvCxnSpPr>
      <xdr:spPr bwMode="auto">
        <a:xfrm>
          <a:off x="5057775" y="8858250"/>
          <a:ext cx="247650" cy="209550"/>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9</xdr:col>
      <xdr:colOff>742950</xdr:colOff>
      <xdr:row>24</xdr:row>
      <xdr:rowOff>85725</xdr:rowOff>
    </xdr:from>
    <xdr:to>
      <xdr:col>10</xdr:col>
      <xdr:colOff>400050</xdr:colOff>
      <xdr:row>26</xdr:row>
      <xdr:rowOff>47625</xdr:rowOff>
    </xdr:to>
    <xdr:cxnSp macro="">
      <xdr:nvCxnSpPr>
        <xdr:cNvPr id="63" name="AutoShape 32"/>
        <xdr:cNvCxnSpPr>
          <a:cxnSpLocks noChangeShapeType="1"/>
        </xdr:cNvCxnSpPr>
      </xdr:nvCxnSpPr>
      <xdr:spPr bwMode="auto">
        <a:xfrm flipV="1">
          <a:off x="9277350" y="7029450"/>
          <a:ext cx="419100" cy="676275"/>
        </a:xfrm>
        <a:prstGeom prst="bentConnector3">
          <a:avLst>
            <a:gd name="adj1" fmla="val 50000"/>
          </a:avLst>
        </a:prstGeom>
        <a:noFill/>
        <a:ln w="9525">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cxnSp>
    <xdr:clientData/>
  </xdr:twoCellAnchor>
  <xdr:twoCellAnchor>
    <xdr:from>
      <xdr:col>2</xdr:col>
      <xdr:colOff>695326</xdr:colOff>
      <xdr:row>2</xdr:row>
      <xdr:rowOff>66675</xdr:rowOff>
    </xdr:from>
    <xdr:to>
      <xdr:col>9</xdr:col>
      <xdr:colOff>666751</xdr:colOff>
      <xdr:row>6</xdr:row>
      <xdr:rowOff>571500</xdr:rowOff>
    </xdr:to>
    <xdr:grpSp>
      <xdr:nvGrpSpPr>
        <xdr:cNvPr id="41" name="Groupe 40"/>
        <xdr:cNvGrpSpPr/>
      </xdr:nvGrpSpPr>
      <xdr:grpSpPr>
        <a:xfrm>
          <a:off x="2571751" y="514350"/>
          <a:ext cx="6629400" cy="1343025"/>
          <a:chOff x="0" y="0"/>
          <a:chExt cx="5862679" cy="1311965"/>
        </a:xfrm>
      </xdr:grpSpPr>
      <xdr:pic>
        <xdr:nvPicPr>
          <xdr:cNvPr id="42" name="Image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584" y="190831"/>
            <a:ext cx="1386095" cy="946205"/>
          </a:xfrm>
          <a:prstGeom prst="rect">
            <a:avLst/>
          </a:prstGeom>
        </xdr:spPr>
      </xdr:pic>
      <xdr:pic>
        <xdr:nvPicPr>
          <xdr:cNvPr id="43" name="Image 42" descr="Description : Description : logo interre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6264" y="230588"/>
            <a:ext cx="2067339" cy="866693"/>
          </a:xfrm>
          <a:prstGeom prst="rect">
            <a:avLst/>
          </a:prstGeom>
          <a:noFill/>
          <a:ln>
            <a:noFill/>
          </a:ln>
        </xdr:spPr>
      </xdr:pic>
      <xdr:pic>
        <xdr:nvPicPr>
          <xdr:cNvPr id="44" name="Image 43" descr="logoregion"/>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0" y="0"/>
            <a:ext cx="1275355" cy="131196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2</xdr:row>
      <xdr:rowOff>9526</xdr:rowOff>
    </xdr:from>
    <xdr:to>
      <xdr:col>13</xdr:col>
      <xdr:colOff>504825</xdr:colOff>
      <xdr:row>4</xdr:row>
      <xdr:rowOff>123826</xdr:rowOff>
    </xdr:to>
    <xdr:grpSp>
      <xdr:nvGrpSpPr>
        <xdr:cNvPr id="3" name="Groupe 2"/>
        <xdr:cNvGrpSpPr/>
      </xdr:nvGrpSpPr>
      <xdr:grpSpPr>
        <a:xfrm>
          <a:off x="1790700" y="1038226"/>
          <a:ext cx="9267825" cy="1790700"/>
          <a:chOff x="0" y="0"/>
          <a:chExt cx="5862679" cy="1311965"/>
        </a:xfrm>
      </xdr:grpSpPr>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584" y="190831"/>
            <a:ext cx="1386095" cy="946205"/>
          </a:xfrm>
          <a:prstGeom prst="rect">
            <a:avLst/>
          </a:prstGeom>
        </xdr:spPr>
      </xdr:pic>
      <xdr:pic>
        <xdr:nvPicPr>
          <xdr:cNvPr id="5" name="Image 4" descr="Description : Description : logo interre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6264" y="230588"/>
            <a:ext cx="2067339" cy="866692"/>
          </a:xfrm>
          <a:prstGeom prst="rect">
            <a:avLst/>
          </a:prstGeom>
          <a:noFill/>
          <a:ln>
            <a:noFill/>
          </a:ln>
        </xdr:spPr>
      </xdr:pic>
      <xdr:pic>
        <xdr:nvPicPr>
          <xdr:cNvPr id="6" name="Image 5" descr="logoregion"/>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0" y="0"/>
            <a:ext cx="1275355" cy="131196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1847849</xdr:colOff>
      <xdr:row>4</xdr:row>
      <xdr:rowOff>38100</xdr:rowOff>
    </xdr:from>
    <xdr:to>
      <xdr:col>9</xdr:col>
      <xdr:colOff>676274</xdr:colOff>
      <xdr:row>8</xdr:row>
      <xdr:rowOff>495300</xdr:rowOff>
    </xdr:to>
    <xdr:grpSp>
      <xdr:nvGrpSpPr>
        <xdr:cNvPr id="3" name="Groupe 2"/>
        <xdr:cNvGrpSpPr/>
      </xdr:nvGrpSpPr>
      <xdr:grpSpPr>
        <a:xfrm>
          <a:off x="4210049" y="876300"/>
          <a:ext cx="5305425" cy="1219200"/>
          <a:chOff x="0" y="0"/>
          <a:chExt cx="5971429" cy="1311965"/>
        </a:xfrm>
      </xdr:grpSpPr>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584" y="190831"/>
            <a:ext cx="1494845" cy="946205"/>
          </a:xfrm>
          <a:prstGeom prst="rect">
            <a:avLst/>
          </a:prstGeom>
        </xdr:spPr>
      </xdr:pic>
      <xdr:pic>
        <xdr:nvPicPr>
          <xdr:cNvPr id="6" name="Image 5" descr="Description : Description : logo interre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6264" y="230588"/>
            <a:ext cx="2067339" cy="866692"/>
          </a:xfrm>
          <a:prstGeom prst="rect">
            <a:avLst/>
          </a:prstGeom>
          <a:noFill/>
          <a:ln>
            <a:noFill/>
          </a:ln>
        </xdr:spPr>
      </xdr:pic>
      <xdr:pic>
        <xdr:nvPicPr>
          <xdr:cNvPr id="7" name="Image 6" descr="logoregion"/>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0" y="0"/>
            <a:ext cx="1391478" cy="131196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1</xdr:row>
      <xdr:rowOff>781050</xdr:rowOff>
    </xdr:from>
    <xdr:to>
      <xdr:col>12</xdr:col>
      <xdr:colOff>457200</xdr:colOff>
      <xdr:row>3</xdr:row>
      <xdr:rowOff>371475</xdr:rowOff>
    </xdr:to>
    <xdr:grpSp>
      <xdr:nvGrpSpPr>
        <xdr:cNvPr id="3" name="Groupe 2"/>
        <xdr:cNvGrpSpPr/>
      </xdr:nvGrpSpPr>
      <xdr:grpSpPr>
        <a:xfrm>
          <a:off x="3638550" y="971550"/>
          <a:ext cx="6677025" cy="1266825"/>
          <a:chOff x="0" y="0"/>
          <a:chExt cx="5862679" cy="1311965"/>
        </a:xfrm>
      </xdr:grpSpPr>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584" y="190831"/>
            <a:ext cx="1386095" cy="946205"/>
          </a:xfrm>
          <a:prstGeom prst="rect">
            <a:avLst/>
          </a:prstGeom>
        </xdr:spPr>
      </xdr:pic>
      <xdr:pic>
        <xdr:nvPicPr>
          <xdr:cNvPr id="5" name="Image 4" descr="Description : Description : logo interre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6264" y="230588"/>
            <a:ext cx="2067339" cy="866692"/>
          </a:xfrm>
          <a:prstGeom prst="rect">
            <a:avLst/>
          </a:prstGeom>
          <a:noFill/>
          <a:ln>
            <a:noFill/>
          </a:ln>
        </xdr:spPr>
      </xdr:pic>
      <xdr:pic>
        <xdr:nvPicPr>
          <xdr:cNvPr id="6" name="Image 5" descr="logoregion"/>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0" y="0"/>
            <a:ext cx="1275355" cy="131196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77"/>
  <sheetViews>
    <sheetView showGridLines="0" zoomScaleNormal="100" workbookViewId="0">
      <selection activeCell="B7" sqref="B7"/>
    </sheetView>
  </sheetViews>
  <sheetFormatPr baseColWidth="10" defaultRowHeight="15" x14ac:dyDescent="0.25"/>
  <cols>
    <col min="1" max="1" width="11.42578125" style="1"/>
    <col min="2" max="2" width="16.7109375" style="1" customWidth="1"/>
    <col min="3" max="3" width="11.42578125" style="1"/>
    <col min="4" max="4" width="21" style="1" customWidth="1"/>
    <col min="5" max="5" width="11.42578125" style="1"/>
    <col min="6" max="6" width="21.7109375" style="1" customWidth="1"/>
    <col min="7" max="16384" width="11.42578125" style="1"/>
  </cols>
  <sheetData>
    <row r="2" spans="1:15" ht="20.25" customHeight="1" x14ac:dyDescent="0.25">
      <c r="A2" s="154" t="s">
        <v>114</v>
      </c>
      <c r="B2" s="154"/>
      <c r="C2" s="154"/>
      <c r="D2" s="154"/>
      <c r="E2" s="154"/>
      <c r="F2" s="154"/>
      <c r="G2" s="154"/>
      <c r="H2" s="154"/>
      <c r="I2" s="154"/>
      <c r="J2" s="154"/>
      <c r="K2" s="154"/>
      <c r="L2" s="154"/>
      <c r="M2" s="154"/>
    </row>
    <row r="3" spans="1:15" ht="21" x14ac:dyDescent="0.35">
      <c r="D3" s="28"/>
      <c r="E3" s="28"/>
      <c r="F3" s="28"/>
      <c r="G3" s="28"/>
      <c r="H3" s="28"/>
    </row>
    <row r="4" spans="1:15" s="16" customFormat="1" x14ac:dyDescent="0.25">
      <c r="H4" s="17"/>
    </row>
    <row r="5" spans="1:15" s="16" customFormat="1" x14ac:dyDescent="0.25">
      <c r="H5" s="17"/>
    </row>
    <row r="6" spans="1:15" s="16" customFormat="1" x14ac:dyDescent="0.25">
      <c r="H6" s="17"/>
    </row>
    <row r="7" spans="1:15" s="16" customFormat="1" ht="66" customHeight="1" x14ac:dyDescent="0.25">
      <c r="A7" s="18"/>
      <c r="B7" s="18"/>
      <c r="C7" s="158" t="s">
        <v>50</v>
      </c>
      <c r="D7" s="158"/>
      <c r="E7" s="158"/>
      <c r="F7" s="158"/>
      <c r="G7" s="158"/>
      <c r="H7" s="158"/>
      <c r="I7" s="158"/>
      <c r="J7" s="158"/>
      <c r="K7" s="158"/>
      <c r="L7" s="29"/>
      <c r="M7" s="29"/>
      <c r="N7" s="29"/>
      <c r="O7" s="29"/>
    </row>
    <row r="8" spans="1:15" s="16" customFormat="1" ht="33" customHeight="1" x14ac:dyDescent="0.25">
      <c r="A8" s="18"/>
      <c r="B8" s="18"/>
      <c r="C8" s="158"/>
      <c r="D8" s="158"/>
      <c r="E8" s="158"/>
      <c r="F8" s="158"/>
      <c r="G8" s="158"/>
      <c r="H8" s="158"/>
      <c r="I8" s="158"/>
      <c r="J8" s="158"/>
      <c r="K8" s="158"/>
      <c r="L8" s="29"/>
      <c r="M8" s="29"/>
      <c r="N8" s="29"/>
      <c r="O8" s="29"/>
    </row>
    <row r="9" spans="1:15" s="16" customFormat="1" ht="33" customHeight="1" x14ac:dyDescent="0.25">
      <c r="A9" s="18"/>
      <c r="B9" s="18"/>
      <c r="C9" s="155" t="s">
        <v>73</v>
      </c>
      <c r="D9" s="156"/>
      <c r="E9" s="156"/>
      <c r="F9" s="156"/>
      <c r="G9" s="156"/>
      <c r="H9" s="156"/>
      <c r="I9" s="156"/>
      <c r="J9" s="156"/>
      <c r="K9" s="157"/>
      <c r="L9" s="29"/>
      <c r="M9" s="29"/>
      <c r="N9" s="29"/>
      <c r="O9" s="29"/>
    </row>
    <row r="10" spans="1:15" s="16" customFormat="1" ht="33" customHeight="1" x14ac:dyDescent="0.25">
      <c r="A10" s="18"/>
      <c r="B10" s="18"/>
      <c r="C10" s="30"/>
      <c r="D10" s="30"/>
      <c r="E10" s="30"/>
      <c r="F10" s="30"/>
      <c r="G10" s="30"/>
      <c r="H10" s="30"/>
      <c r="I10" s="29"/>
      <c r="J10" s="29"/>
      <c r="K10" s="29"/>
      <c r="L10" s="29"/>
      <c r="M10" s="29"/>
      <c r="N10" s="29"/>
      <c r="O10" s="29"/>
    </row>
    <row r="11" spans="1:15" s="3" customFormat="1" ht="40.5" customHeight="1" x14ac:dyDescent="0.3">
      <c r="B11" s="163" t="s">
        <v>58</v>
      </c>
      <c r="C11" s="163"/>
      <c r="D11" s="163"/>
      <c r="E11" s="163"/>
      <c r="F11" s="163"/>
      <c r="G11" s="163"/>
      <c r="H11" s="163"/>
      <c r="I11" s="163"/>
      <c r="J11" s="163"/>
      <c r="K11" s="163"/>
    </row>
    <row r="12" spans="1:15" s="4" customFormat="1" ht="18.75" x14ac:dyDescent="0.3">
      <c r="B12" s="4" t="s">
        <v>65</v>
      </c>
    </row>
    <row r="13" spans="1:15" s="4" customFormat="1" ht="18.75" x14ac:dyDescent="0.3"/>
    <row r="14" spans="1:15" s="4" customFormat="1" ht="18.75" x14ac:dyDescent="0.3"/>
    <row r="15" spans="1:15" s="4" customFormat="1" ht="18.75" x14ac:dyDescent="0.3"/>
    <row r="16" spans="1:15" s="4" customFormat="1" ht="18.75" x14ac:dyDescent="0.3"/>
    <row r="17" spans="2:10" s="4" customFormat="1" ht="18.75" x14ac:dyDescent="0.3"/>
    <row r="23" spans="2:10" ht="41.25" customHeight="1" x14ac:dyDescent="0.25">
      <c r="B23" s="2"/>
      <c r="C23" s="162"/>
      <c r="D23" s="162"/>
      <c r="E23" s="162"/>
      <c r="F23" s="162"/>
      <c r="G23" s="162"/>
      <c r="H23" s="162"/>
      <c r="I23" s="162"/>
      <c r="J23" s="162"/>
    </row>
    <row r="24" spans="2:10" ht="41.25" customHeight="1" x14ac:dyDescent="0.25">
      <c r="B24" s="2"/>
      <c r="C24" s="162"/>
      <c r="D24" s="162"/>
      <c r="E24" s="162"/>
      <c r="F24" s="162"/>
      <c r="G24" s="162"/>
      <c r="H24" s="162"/>
      <c r="I24" s="162"/>
      <c r="J24" s="162"/>
    </row>
    <row r="25" spans="2:10" ht="41.25" customHeight="1" x14ac:dyDescent="0.25">
      <c r="B25" s="2"/>
      <c r="C25" s="31"/>
      <c r="D25" s="31"/>
      <c r="E25" s="31"/>
      <c r="F25" s="31"/>
      <c r="G25" s="31"/>
      <c r="H25" s="31"/>
      <c r="I25" s="31"/>
      <c r="J25" s="31"/>
    </row>
    <row r="35" spans="2:15" s="14" customFormat="1" ht="29.25" customHeight="1" x14ac:dyDescent="0.25">
      <c r="B35" s="13" t="s">
        <v>54</v>
      </c>
    </row>
    <row r="36" spans="2:15" s="5" customFormat="1" ht="43.5" customHeight="1" x14ac:dyDescent="0.25">
      <c r="C36" s="152" t="s">
        <v>55</v>
      </c>
      <c r="D36" s="152"/>
      <c r="E36" s="152"/>
      <c r="F36" s="152"/>
      <c r="G36" s="152"/>
      <c r="H36" s="152"/>
      <c r="I36" s="152"/>
      <c r="J36" s="152"/>
      <c r="K36" s="152"/>
      <c r="L36" s="152"/>
      <c r="M36" s="7"/>
    </row>
    <row r="37" spans="2:15" s="4" customFormat="1" ht="22.5" customHeight="1" x14ac:dyDescent="0.3">
      <c r="C37" s="160" t="s">
        <v>74</v>
      </c>
      <c r="D37" s="160"/>
      <c r="E37" s="160"/>
      <c r="F37" s="160"/>
      <c r="G37" s="160"/>
      <c r="H37" s="160"/>
      <c r="I37" s="160"/>
      <c r="J37" s="160"/>
      <c r="K37" s="160"/>
    </row>
    <row r="38" spans="2:15" s="4" customFormat="1" ht="18.75" x14ac:dyDescent="0.3">
      <c r="C38" s="10"/>
      <c r="D38" s="10"/>
      <c r="E38" s="10"/>
      <c r="F38" s="10"/>
      <c r="G38" s="10"/>
      <c r="H38" s="10"/>
      <c r="I38" s="10"/>
      <c r="J38" s="10"/>
      <c r="K38" s="10"/>
    </row>
    <row r="39" spans="2:15" ht="51.75" customHeight="1" x14ac:dyDescent="0.25">
      <c r="C39" s="164" t="s">
        <v>69</v>
      </c>
      <c r="D39" s="164"/>
      <c r="E39" s="164"/>
      <c r="F39" s="164"/>
      <c r="G39" s="164"/>
      <c r="H39" s="164"/>
      <c r="I39" s="164"/>
      <c r="J39" s="164"/>
      <c r="K39" s="164"/>
    </row>
    <row r="40" spans="2:15" ht="52.5" customHeight="1" x14ac:dyDescent="0.25">
      <c r="C40" s="164" t="s">
        <v>77</v>
      </c>
      <c r="D40" s="164"/>
      <c r="E40" s="164"/>
      <c r="F40" s="164"/>
      <c r="G40" s="164"/>
      <c r="H40" s="164"/>
      <c r="I40" s="164"/>
      <c r="J40" s="164"/>
      <c r="K40" s="164"/>
    </row>
    <row r="41" spans="2:15" ht="18.75" customHeight="1" x14ac:dyDescent="0.25">
      <c r="C41" s="164" t="s">
        <v>70</v>
      </c>
      <c r="D41" s="164"/>
      <c r="E41" s="164"/>
      <c r="F41" s="164"/>
      <c r="G41" s="164"/>
      <c r="H41" s="164"/>
      <c r="I41" s="164"/>
      <c r="J41" s="164"/>
      <c r="K41" s="164"/>
    </row>
    <row r="42" spans="2:15" s="135" customFormat="1" ht="18.75" customHeight="1" x14ac:dyDescent="0.25">
      <c r="C42" s="136"/>
      <c r="D42" s="136"/>
      <c r="E42" s="136"/>
      <c r="F42" s="136"/>
      <c r="G42" s="136"/>
      <c r="H42" s="136"/>
      <c r="I42" s="136"/>
      <c r="J42" s="136"/>
      <c r="K42" s="136"/>
    </row>
    <row r="43" spans="2:15" s="11" customFormat="1" ht="18.75" x14ac:dyDescent="0.3">
      <c r="B43" s="137" t="s">
        <v>99</v>
      </c>
      <c r="C43" s="137"/>
      <c r="D43" s="137"/>
      <c r="E43" s="137"/>
      <c r="F43" s="137"/>
      <c r="G43" s="137"/>
      <c r="H43" s="137"/>
      <c r="I43" s="137"/>
      <c r="J43" s="137"/>
      <c r="K43" s="137"/>
      <c r="L43" s="137"/>
      <c r="M43" s="137"/>
      <c r="N43" s="137"/>
      <c r="O43" s="137"/>
    </row>
    <row r="44" spans="2:15" s="4" customFormat="1" ht="34.5" customHeight="1" x14ac:dyDescent="0.3">
      <c r="B44" s="159" t="s">
        <v>61</v>
      </c>
      <c r="C44" s="159"/>
      <c r="D44" s="159"/>
      <c r="E44" s="159"/>
      <c r="F44" s="159"/>
      <c r="G44" s="159"/>
      <c r="H44" s="159"/>
      <c r="I44" s="159"/>
      <c r="J44" s="159"/>
      <c r="K44" s="159"/>
      <c r="L44" s="159"/>
    </row>
    <row r="45" spans="2:15" s="5" customFormat="1" ht="21" customHeight="1" x14ac:dyDescent="0.25">
      <c r="C45" s="6" t="s">
        <v>53</v>
      </c>
    </row>
    <row r="46" spans="2:15" s="5" customFormat="1" ht="50.25" customHeight="1" x14ac:dyDescent="0.25">
      <c r="C46" s="152" t="s">
        <v>56</v>
      </c>
      <c r="D46" s="152"/>
      <c r="E46" s="152"/>
      <c r="F46" s="152"/>
      <c r="G46" s="152"/>
      <c r="H46" s="152"/>
      <c r="I46" s="152"/>
      <c r="J46" s="152"/>
      <c r="K46" s="152"/>
      <c r="L46" s="152"/>
    </row>
    <row r="47" spans="2:15" s="5" customFormat="1" ht="16.5" customHeight="1" x14ac:dyDescent="0.25"/>
    <row r="48" spans="2:15" s="5" customFormat="1" ht="16.5" customHeight="1" x14ac:dyDescent="0.25">
      <c r="C48" s="6" t="s">
        <v>62</v>
      </c>
    </row>
    <row r="49" spans="2:14" s="5" customFormat="1" ht="33.75" customHeight="1" x14ac:dyDescent="0.25">
      <c r="C49" s="152" t="s">
        <v>59</v>
      </c>
      <c r="D49" s="152"/>
      <c r="E49" s="152"/>
      <c r="F49" s="152"/>
      <c r="G49" s="152"/>
      <c r="H49" s="152"/>
      <c r="I49" s="152"/>
      <c r="J49" s="152"/>
      <c r="K49" s="152"/>
      <c r="L49" s="152"/>
    </row>
    <row r="50" spans="2:14" s="5" customFormat="1" ht="16.5" customHeight="1" x14ac:dyDescent="0.25"/>
    <row r="51" spans="2:14" s="5" customFormat="1" ht="16.5" customHeight="1" x14ac:dyDescent="0.25">
      <c r="C51" s="6" t="s">
        <v>51</v>
      </c>
      <c r="N51" s="9"/>
    </row>
    <row r="52" spans="2:14" s="5" customFormat="1" ht="71.25" customHeight="1" x14ac:dyDescent="0.25">
      <c r="C52" s="152" t="s">
        <v>66</v>
      </c>
      <c r="D52" s="152"/>
      <c r="E52" s="152"/>
      <c r="F52" s="152"/>
      <c r="G52" s="152"/>
      <c r="H52" s="152"/>
      <c r="I52" s="152"/>
      <c r="J52" s="152"/>
      <c r="K52" s="152"/>
      <c r="L52" s="152"/>
    </row>
    <row r="53" spans="2:14" s="5" customFormat="1" ht="19.5" customHeight="1" x14ac:dyDescent="0.25">
      <c r="C53" s="6" t="s">
        <v>103</v>
      </c>
      <c r="D53" s="128"/>
      <c r="E53" s="128"/>
      <c r="F53" s="128"/>
      <c r="G53" s="128"/>
      <c r="H53" s="128"/>
      <c r="I53" s="128"/>
      <c r="J53" s="128"/>
      <c r="K53" s="128"/>
      <c r="L53" s="128"/>
    </row>
    <row r="54" spans="2:14" s="5" customFormat="1" ht="36" customHeight="1" x14ac:dyDescent="0.25">
      <c r="C54" s="152" t="s">
        <v>105</v>
      </c>
      <c r="D54" s="152"/>
      <c r="E54" s="152"/>
      <c r="F54" s="152"/>
      <c r="G54" s="152"/>
      <c r="H54" s="152"/>
      <c r="I54" s="152"/>
      <c r="J54" s="152"/>
      <c r="K54" s="152"/>
      <c r="L54" s="152"/>
    </row>
    <row r="55" spans="2:14" s="5" customFormat="1" ht="16.5" customHeight="1" x14ac:dyDescent="0.25"/>
    <row r="56" spans="2:14" s="5" customFormat="1" ht="26.25" customHeight="1" x14ac:dyDescent="0.25">
      <c r="B56" s="12"/>
      <c r="C56" s="152" t="s">
        <v>57</v>
      </c>
      <c r="D56" s="152"/>
      <c r="E56" s="152"/>
      <c r="F56" s="152"/>
      <c r="G56" s="152"/>
      <c r="H56" s="152"/>
      <c r="I56" s="152"/>
      <c r="J56" s="152"/>
      <c r="K56" s="152"/>
      <c r="L56" s="152"/>
    </row>
    <row r="58" spans="2:14" s="5" customFormat="1" ht="36.75" customHeight="1" x14ac:dyDescent="0.3">
      <c r="B58" s="159" t="s">
        <v>97</v>
      </c>
      <c r="C58" s="159"/>
      <c r="D58" s="159"/>
      <c r="E58" s="159"/>
      <c r="F58" s="159"/>
      <c r="G58" s="159"/>
      <c r="H58" s="159"/>
      <c r="I58" s="159"/>
      <c r="J58" s="159"/>
      <c r="K58" s="159"/>
      <c r="L58" s="159"/>
    </row>
    <row r="59" spans="2:14" s="5" customFormat="1" ht="26.25" customHeight="1" x14ac:dyDescent="0.25">
      <c r="B59" s="12"/>
      <c r="C59" s="6" t="s">
        <v>94</v>
      </c>
      <c r="F59" s="128"/>
      <c r="G59" s="128"/>
      <c r="H59" s="128"/>
      <c r="I59" s="128"/>
      <c r="J59" s="128"/>
      <c r="K59" s="128"/>
      <c r="L59" s="128"/>
    </row>
    <row r="60" spans="2:14" s="5" customFormat="1" ht="35.25" customHeight="1" x14ac:dyDescent="0.25">
      <c r="B60" s="12"/>
      <c r="C60" s="152" t="s">
        <v>95</v>
      </c>
      <c r="D60" s="152"/>
      <c r="E60" s="152"/>
      <c r="F60" s="152"/>
      <c r="G60" s="152"/>
      <c r="H60" s="152"/>
      <c r="I60" s="152"/>
      <c r="J60" s="152"/>
      <c r="K60" s="152"/>
      <c r="L60" s="152"/>
    </row>
    <row r="61" spans="2:14" s="5" customFormat="1" ht="48.75" customHeight="1" x14ac:dyDescent="0.25">
      <c r="B61" s="12"/>
      <c r="C61" s="152" t="s">
        <v>104</v>
      </c>
      <c r="D61" s="152"/>
      <c r="E61" s="152"/>
      <c r="F61" s="152"/>
      <c r="G61" s="152"/>
      <c r="H61" s="152"/>
      <c r="I61" s="152"/>
      <c r="J61" s="152"/>
      <c r="K61" s="152"/>
      <c r="L61" s="152"/>
    </row>
    <row r="62" spans="2:14" s="5" customFormat="1" ht="26.25" customHeight="1" x14ac:dyDescent="0.25">
      <c r="B62" s="12"/>
      <c r="C62" s="6" t="s">
        <v>93</v>
      </c>
      <c r="E62" s="128"/>
      <c r="F62" s="128"/>
      <c r="G62" s="128"/>
      <c r="H62" s="128"/>
      <c r="I62" s="128"/>
      <c r="J62" s="128"/>
      <c r="K62" s="128"/>
      <c r="L62" s="128"/>
    </row>
    <row r="63" spans="2:14" s="5" customFormat="1" ht="33.75" customHeight="1" x14ac:dyDescent="0.25">
      <c r="B63" s="12"/>
      <c r="C63" s="152" t="s">
        <v>107</v>
      </c>
      <c r="D63" s="152"/>
      <c r="E63" s="152"/>
      <c r="F63" s="152"/>
      <c r="G63" s="152"/>
      <c r="H63" s="152"/>
      <c r="I63" s="152"/>
      <c r="J63" s="152"/>
      <c r="K63" s="152"/>
      <c r="L63" s="152"/>
    </row>
    <row r="64" spans="2:14" s="5" customFormat="1" ht="36" customHeight="1" x14ac:dyDescent="0.25">
      <c r="B64" s="12"/>
      <c r="C64" s="152" t="s">
        <v>96</v>
      </c>
      <c r="D64" s="152"/>
      <c r="E64" s="152"/>
      <c r="F64" s="152"/>
      <c r="G64" s="152"/>
      <c r="H64" s="152"/>
      <c r="I64" s="152"/>
      <c r="J64" s="152"/>
      <c r="K64" s="152"/>
      <c r="L64" s="152"/>
    </row>
    <row r="65" spans="2:15" s="5" customFormat="1" ht="42.75" customHeight="1" x14ac:dyDescent="0.25">
      <c r="B65" s="12"/>
      <c r="C65" s="152" t="s">
        <v>108</v>
      </c>
      <c r="D65" s="152"/>
      <c r="E65" s="152"/>
      <c r="F65" s="152"/>
      <c r="G65" s="152"/>
      <c r="H65" s="152"/>
      <c r="I65" s="152"/>
      <c r="J65" s="152"/>
      <c r="K65" s="152"/>
      <c r="L65" s="152"/>
    </row>
    <row r="66" spans="2:15" s="5" customFormat="1" ht="42.75" customHeight="1" x14ac:dyDescent="0.25">
      <c r="B66" s="12"/>
      <c r="C66" s="152" t="s">
        <v>98</v>
      </c>
      <c r="D66" s="152"/>
      <c r="E66" s="152"/>
      <c r="F66" s="152"/>
      <c r="G66" s="152"/>
      <c r="H66" s="152"/>
      <c r="I66" s="152"/>
      <c r="J66" s="152"/>
      <c r="K66" s="152"/>
      <c r="L66" s="152"/>
    </row>
    <row r="67" spans="2:15" s="11" customFormat="1" ht="18.75" x14ac:dyDescent="0.3">
      <c r="B67" s="137" t="s">
        <v>109</v>
      </c>
      <c r="C67" s="137"/>
      <c r="D67" s="137"/>
      <c r="E67" s="137"/>
      <c r="F67" s="137"/>
      <c r="G67" s="137"/>
      <c r="H67" s="137"/>
      <c r="I67" s="137"/>
      <c r="J67" s="137"/>
      <c r="K67" s="137"/>
      <c r="L67" s="137"/>
      <c r="M67" s="137"/>
      <c r="N67" s="137"/>
      <c r="O67" s="137"/>
    </row>
    <row r="68" spans="2:15" s="5" customFormat="1" ht="15.75" customHeight="1" x14ac:dyDescent="0.25">
      <c r="B68" s="12"/>
      <c r="C68" s="15"/>
      <c r="D68" s="15"/>
      <c r="E68" s="15"/>
      <c r="F68" s="15"/>
      <c r="G68" s="15"/>
      <c r="H68" s="15"/>
      <c r="I68" s="15"/>
      <c r="J68" s="15"/>
      <c r="K68" s="15"/>
      <c r="L68" s="15"/>
    </row>
    <row r="69" spans="2:15" s="4" customFormat="1" ht="18.75" x14ac:dyDescent="0.3">
      <c r="B69" s="8" t="s">
        <v>92</v>
      </c>
      <c r="C69" s="8"/>
      <c r="D69" s="8"/>
      <c r="E69" s="8"/>
      <c r="F69" s="8"/>
      <c r="G69" s="8"/>
      <c r="H69" s="8"/>
      <c r="I69" s="8"/>
      <c r="J69" s="8"/>
      <c r="K69" s="8"/>
      <c r="L69" s="8"/>
    </row>
    <row r="70" spans="2:15" s="4" customFormat="1" ht="18.75" x14ac:dyDescent="0.3">
      <c r="B70" s="8"/>
      <c r="C70" s="8"/>
      <c r="D70" s="8"/>
      <c r="E70" s="8"/>
      <c r="F70" s="8"/>
      <c r="G70" s="8"/>
      <c r="H70" s="8"/>
      <c r="I70" s="8"/>
      <c r="J70" s="8"/>
      <c r="K70" s="8"/>
      <c r="L70" s="8"/>
    </row>
    <row r="71" spans="2:15" s="4" customFormat="1" ht="33" customHeight="1" x14ac:dyDescent="0.3">
      <c r="B71" s="8"/>
      <c r="C71" s="152" t="s">
        <v>110</v>
      </c>
      <c r="D71" s="152"/>
      <c r="E71" s="152"/>
      <c r="F71" s="152"/>
      <c r="G71" s="152"/>
      <c r="H71" s="152"/>
      <c r="I71" s="152"/>
      <c r="J71" s="152"/>
      <c r="K71" s="152"/>
      <c r="L71" s="152"/>
    </row>
    <row r="72" spans="2:15" s="5" customFormat="1" ht="20.25" customHeight="1" x14ac:dyDescent="0.25">
      <c r="C72" s="5" t="s">
        <v>68</v>
      </c>
    </row>
    <row r="73" spans="2:15" s="4" customFormat="1" ht="16.5" customHeight="1" x14ac:dyDescent="0.3"/>
    <row r="74" spans="2:15" s="4" customFormat="1" ht="16.5" customHeight="1" x14ac:dyDescent="0.3"/>
    <row r="75" spans="2:15" s="5" customFormat="1" ht="27" customHeight="1" x14ac:dyDescent="0.25">
      <c r="B75" s="161" t="s">
        <v>60</v>
      </c>
      <c r="C75" s="161"/>
      <c r="D75" s="161"/>
      <c r="E75" s="161"/>
      <c r="F75" s="161"/>
      <c r="G75" s="161"/>
      <c r="H75" s="161"/>
      <c r="I75" s="161"/>
      <c r="J75" s="161"/>
      <c r="K75" s="161"/>
      <c r="L75" s="161"/>
    </row>
    <row r="76" spans="2:15" s="4" customFormat="1" ht="28.5" customHeight="1" x14ac:dyDescent="0.3"/>
    <row r="77" spans="2:15" ht="17.25" x14ac:dyDescent="0.25">
      <c r="B77" s="153" t="s">
        <v>100</v>
      </c>
      <c r="C77" s="153"/>
      <c r="D77" s="153"/>
      <c r="E77" s="153"/>
      <c r="F77" s="153"/>
      <c r="G77" s="153"/>
      <c r="H77" s="153"/>
      <c r="I77" s="153"/>
      <c r="J77" s="153"/>
      <c r="K77" s="153"/>
      <c r="L77" s="153"/>
    </row>
  </sheetData>
  <sheetProtection password="983B" sheet="1" objects="1" scenarios="1"/>
  <mergeCells count="27">
    <mergeCell ref="C65:L65"/>
    <mergeCell ref="B58:L58"/>
    <mergeCell ref="C60:L60"/>
    <mergeCell ref="C61:L61"/>
    <mergeCell ref="C63:L63"/>
    <mergeCell ref="C64:L64"/>
    <mergeCell ref="C24:J24"/>
    <mergeCell ref="B11:K11"/>
    <mergeCell ref="C39:K39"/>
    <mergeCell ref="C40:K40"/>
    <mergeCell ref="C41:K41"/>
    <mergeCell ref="C66:L66"/>
    <mergeCell ref="B77:L77"/>
    <mergeCell ref="C54:L54"/>
    <mergeCell ref="C71:L71"/>
    <mergeCell ref="A2:M2"/>
    <mergeCell ref="C9:K9"/>
    <mergeCell ref="C7:K8"/>
    <mergeCell ref="B44:L44"/>
    <mergeCell ref="C52:L52"/>
    <mergeCell ref="C49:L49"/>
    <mergeCell ref="C46:L46"/>
    <mergeCell ref="C36:L36"/>
    <mergeCell ref="C37:K37"/>
    <mergeCell ref="B75:L75"/>
    <mergeCell ref="C56:L56"/>
    <mergeCell ref="C23:J23"/>
  </mergeCells>
  <pageMargins left="0.7" right="0.7" top="0.75" bottom="0.75" header="0.3" footer="0.3"/>
  <pageSetup paperSize="9" scale="4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showGridLines="0" workbookViewId="0">
      <selection activeCell="E11" sqref="E11:O11"/>
    </sheetView>
  </sheetViews>
  <sheetFormatPr baseColWidth="10" defaultRowHeight="12" x14ac:dyDescent="0.25"/>
  <cols>
    <col min="1" max="1" width="6" style="44" bestFit="1" customWidth="1"/>
    <col min="2" max="2" width="12.42578125" style="44" customWidth="1"/>
    <col min="3" max="3" width="13.85546875" style="44" customWidth="1"/>
    <col min="4" max="6" width="12.42578125" style="44" customWidth="1"/>
    <col min="7" max="8" width="13.28515625" style="44" customWidth="1"/>
    <col min="9" max="15" width="12.42578125" style="44" customWidth="1"/>
    <col min="16" max="16" width="0" style="44" hidden="1" customWidth="1"/>
    <col min="17" max="256" width="11.42578125" style="44"/>
    <col min="257" max="257" width="3" style="44" customWidth="1"/>
    <col min="258" max="258" width="15.42578125" style="44" customWidth="1"/>
    <col min="259" max="259" width="17.85546875" style="44" bestFit="1" customWidth="1"/>
    <col min="260" max="260" width="11.140625" style="44" customWidth="1"/>
    <col min="261" max="261" width="14" style="44" bestFit="1" customWidth="1"/>
    <col min="262" max="262" width="17.85546875" style="44" bestFit="1" customWidth="1"/>
    <col min="263" max="264" width="11.42578125" style="44"/>
    <col min="265" max="265" width="23.28515625" style="44" bestFit="1" customWidth="1"/>
    <col min="266" max="266" width="12.140625" style="44" customWidth="1"/>
    <col min="267" max="267" width="12.28515625" style="44" bestFit="1" customWidth="1"/>
    <col min="268" max="268" width="13.85546875" style="44" customWidth="1"/>
    <col min="269" max="269" width="11.42578125" style="44"/>
    <col min="270" max="270" width="12.28515625" style="44" customWidth="1"/>
    <col min="271" max="271" width="15.85546875" style="44" customWidth="1"/>
    <col min="272" max="512" width="11.42578125" style="44"/>
    <col min="513" max="513" width="3" style="44" customWidth="1"/>
    <col min="514" max="514" width="15.42578125" style="44" customWidth="1"/>
    <col min="515" max="515" width="17.85546875" style="44" bestFit="1" customWidth="1"/>
    <col min="516" max="516" width="11.140625" style="44" customWidth="1"/>
    <col min="517" max="517" width="14" style="44" bestFit="1" customWidth="1"/>
    <col min="518" max="518" width="17.85546875" style="44" bestFit="1" customWidth="1"/>
    <col min="519" max="520" width="11.42578125" style="44"/>
    <col min="521" max="521" width="23.28515625" style="44" bestFit="1" customWidth="1"/>
    <col min="522" max="522" width="12.140625" style="44" customWidth="1"/>
    <col min="523" max="523" width="12.28515625" style="44" bestFit="1" customWidth="1"/>
    <col min="524" max="524" width="13.85546875" style="44" customWidth="1"/>
    <col min="525" max="525" width="11.42578125" style="44"/>
    <col min="526" max="526" width="12.28515625" style="44" customWidth="1"/>
    <col min="527" max="527" width="15.85546875" style="44" customWidth="1"/>
    <col min="528" max="768" width="11.42578125" style="44"/>
    <col min="769" max="769" width="3" style="44" customWidth="1"/>
    <col min="770" max="770" width="15.42578125" style="44" customWidth="1"/>
    <col min="771" max="771" width="17.85546875" style="44" bestFit="1" customWidth="1"/>
    <col min="772" max="772" width="11.140625" style="44" customWidth="1"/>
    <col min="773" max="773" width="14" style="44" bestFit="1" customWidth="1"/>
    <col min="774" max="774" width="17.85546875" style="44" bestFit="1" customWidth="1"/>
    <col min="775" max="776" width="11.42578125" style="44"/>
    <col min="777" max="777" width="23.28515625" style="44" bestFit="1" customWidth="1"/>
    <col min="778" max="778" width="12.140625" style="44" customWidth="1"/>
    <col min="779" max="779" width="12.28515625" style="44" bestFit="1" customWidth="1"/>
    <col min="780" max="780" width="13.85546875" style="44" customWidth="1"/>
    <col min="781" max="781" width="11.42578125" style="44"/>
    <col min="782" max="782" width="12.28515625" style="44" customWidth="1"/>
    <col min="783" max="783" width="15.85546875" style="44" customWidth="1"/>
    <col min="784" max="1024" width="11.42578125" style="44"/>
    <col min="1025" max="1025" width="3" style="44" customWidth="1"/>
    <col min="1026" max="1026" width="15.42578125" style="44" customWidth="1"/>
    <col min="1027" max="1027" width="17.85546875" style="44" bestFit="1" customWidth="1"/>
    <col min="1028" max="1028" width="11.140625" style="44" customWidth="1"/>
    <col min="1029" max="1029" width="14" style="44" bestFit="1" customWidth="1"/>
    <col min="1030" max="1030" width="17.85546875" style="44" bestFit="1" customWidth="1"/>
    <col min="1031" max="1032" width="11.42578125" style="44"/>
    <col min="1033" max="1033" width="23.28515625" style="44" bestFit="1" customWidth="1"/>
    <col min="1034" max="1034" width="12.140625" style="44" customWidth="1"/>
    <col min="1035" max="1035" width="12.28515625" style="44" bestFit="1" customWidth="1"/>
    <col min="1036" max="1036" width="13.85546875" style="44" customWidth="1"/>
    <col min="1037" max="1037" width="11.42578125" style="44"/>
    <col min="1038" max="1038" width="12.28515625" style="44" customWidth="1"/>
    <col min="1039" max="1039" width="15.85546875" style="44" customWidth="1"/>
    <col min="1040" max="1280" width="11.42578125" style="44"/>
    <col min="1281" max="1281" width="3" style="44" customWidth="1"/>
    <col min="1282" max="1282" width="15.42578125" style="44" customWidth="1"/>
    <col min="1283" max="1283" width="17.85546875" style="44" bestFit="1" customWidth="1"/>
    <col min="1284" max="1284" width="11.140625" style="44" customWidth="1"/>
    <col min="1285" max="1285" width="14" style="44" bestFit="1" customWidth="1"/>
    <col min="1286" max="1286" width="17.85546875" style="44" bestFit="1" customWidth="1"/>
    <col min="1287" max="1288" width="11.42578125" style="44"/>
    <col min="1289" max="1289" width="23.28515625" style="44" bestFit="1" customWidth="1"/>
    <col min="1290" max="1290" width="12.140625" style="44" customWidth="1"/>
    <col min="1291" max="1291" width="12.28515625" style="44" bestFit="1" customWidth="1"/>
    <col min="1292" max="1292" width="13.85546875" style="44" customWidth="1"/>
    <col min="1293" max="1293" width="11.42578125" style="44"/>
    <col min="1294" max="1294" width="12.28515625" style="44" customWidth="1"/>
    <col min="1295" max="1295" width="15.85546875" style="44" customWidth="1"/>
    <col min="1296" max="1536" width="11.42578125" style="44"/>
    <col min="1537" max="1537" width="3" style="44" customWidth="1"/>
    <col min="1538" max="1538" width="15.42578125" style="44" customWidth="1"/>
    <col min="1539" max="1539" width="17.85546875" style="44" bestFit="1" customWidth="1"/>
    <col min="1540" max="1540" width="11.140625" style="44" customWidth="1"/>
    <col min="1541" max="1541" width="14" style="44" bestFit="1" customWidth="1"/>
    <col min="1542" max="1542" width="17.85546875" style="44" bestFit="1" customWidth="1"/>
    <col min="1543" max="1544" width="11.42578125" style="44"/>
    <col min="1545" max="1545" width="23.28515625" style="44" bestFit="1" customWidth="1"/>
    <col min="1546" max="1546" width="12.140625" style="44" customWidth="1"/>
    <col min="1547" max="1547" width="12.28515625" style="44" bestFit="1" customWidth="1"/>
    <col min="1548" max="1548" width="13.85546875" style="44" customWidth="1"/>
    <col min="1549" max="1549" width="11.42578125" style="44"/>
    <col min="1550" max="1550" width="12.28515625" style="44" customWidth="1"/>
    <col min="1551" max="1551" width="15.85546875" style="44" customWidth="1"/>
    <col min="1552" max="1792" width="11.42578125" style="44"/>
    <col min="1793" max="1793" width="3" style="44" customWidth="1"/>
    <col min="1794" max="1794" width="15.42578125" style="44" customWidth="1"/>
    <col min="1795" max="1795" width="17.85546875" style="44" bestFit="1" customWidth="1"/>
    <col min="1796" max="1796" width="11.140625" style="44" customWidth="1"/>
    <col min="1797" max="1797" width="14" style="44" bestFit="1" customWidth="1"/>
    <col min="1798" max="1798" width="17.85546875" style="44" bestFit="1" customWidth="1"/>
    <col min="1799" max="1800" width="11.42578125" style="44"/>
    <col min="1801" max="1801" width="23.28515625" style="44" bestFit="1" customWidth="1"/>
    <col min="1802" max="1802" width="12.140625" style="44" customWidth="1"/>
    <col min="1803" max="1803" width="12.28515625" style="44" bestFit="1" customWidth="1"/>
    <col min="1804" max="1804" width="13.85546875" style="44" customWidth="1"/>
    <col min="1805" max="1805" width="11.42578125" style="44"/>
    <col min="1806" max="1806" width="12.28515625" style="44" customWidth="1"/>
    <col min="1807" max="1807" width="15.85546875" style="44" customWidth="1"/>
    <col min="1808" max="2048" width="11.42578125" style="44"/>
    <col min="2049" max="2049" width="3" style="44" customWidth="1"/>
    <col min="2050" max="2050" width="15.42578125" style="44" customWidth="1"/>
    <col min="2051" max="2051" width="17.85546875" style="44" bestFit="1" customWidth="1"/>
    <col min="2052" max="2052" width="11.140625" style="44" customWidth="1"/>
    <col min="2053" max="2053" width="14" style="44" bestFit="1" customWidth="1"/>
    <col min="2054" max="2054" width="17.85546875" style="44" bestFit="1" customWidth="1"/>
    <col min="2055" max="2056" width="11.42578125" style="44"/>
    <col min="2057" max="2057" width="23.28515625" style="44" bestFit="1" customWidth="1"/>
    <col min="2058" max="2058" width="12.140625" style="44" customWidth="1"/>
    <col min="2059" max="2059" width="12.28515625" style="44" bestFit="1" customWidth="1"/>
    <col min="2060" max="2060" width="13.85546875" style="44" customWidth="1"/>
    <col min="2061" max="2061" width="11.42578125" style="44"/>
    <col min="2062" max="2062" width="12.28515625" style="44" customWidth="1"/>
    <col min="2063" max="2063" width="15.85546875" style="44" customWidth="1"/>
    <col min="2064" max="2304" width="11.42578125" style="44"/>
    <col min="2305" max="2305" width="3" style="44" customWidth="1"/>
    <col min="2306" max="2306" width="15.42578125" style="44" customWidth="1"/>
    <col min="2307" max="2307" width="17.85546875" style="44" bestFit="1" customWidth="1"/>
    <col min="2308" max="2308" width="11.140625" style="44" customWidth="1"/>
    <col min="2309" max="2309" width="14" style="44" bestFit="1" customWidth="1"/>
    <col min="2310" max="2310" width="17.85546875" style="44" bestFit="1" customWidth="1"/>
    <col min="2311" max="2312" width="11.42578125" style="44"/>
    <col min="2313" max="2313" width="23.28515625" style="44" bestFit="1" customWidth="1"/>
    <col min="2314" max="2314" width="12.140625" style="44" customWidth="1"/>
    <col min="2315" max="2315" width="12.28515625" style="44" bestFit="1" customWidth="1"/>
    <col min="2316" max="2316" width="13.85546875" style="44" customWidth="1"/>
    <col min="2317" max="2317" width="11.42578125" style="44"/>
    <col min="2318" max="2318" width="12.28515625" style="44" customWidth="1"/>
    <col min="2319" max="2319" width="15.85546875" style="44" customWidth="1"/>
    <col min="2320" max="2560" width="11.42578125" style="44"/>
    <col min="2561" max="2561" width="3" style="44" customWidth="1"/>
    <col min="2562" max="2562" width="15.42578125" style="44" customWidth="1"/>
    <col min="2563" max="2563" width="17.85546875" style="44" bestFit="1" customWidth="1"/>
    <col min="2564" max="2564" width="11.140625" style="44" customWidth="1"/>
    <col min="2565" max="2565" width="14" style="44" bestFit="1" customWidth="1"/>
    <col min="2566" max="2566" width="17.85546875" style="44" bestFit="1" customWidth="1"/>
    <col min="2567" max="2568" width="11.42578125" style="44"/>
    <col min="2569" max="2569" width="23.28515625" style="44" bestFit="1" customWidth="1"/>
    <col min="2570" max="2570" width="12.140625" style="44" customWidth="1"/>
    <col min="2571" max="2571" width="12.28515625" style="44" bestFit="1" customWidth="1"/>
    <col min="2572" max="2572" width="13.85546875" style="44" customWidth="1"/>
    <col min="2573" max="2573" width="11.42578125" style="44"/>
    <col min="2574" max="2574" width="12.28515625" style="44" customWidth="1"/>
    <col min="2575" max="2575" width="15.85546875" style="44" customWidth="1"/>
    <col min="2576" max="2816" width="11.42578125" style="44"/>
    <col min="2817" max="2817" width="3" style="44" customWidth="1"/>
    <col min="2818" max="2818" width="15.42578125" style="44" customWidth="1"/>
    <col min="2819" max="2819" width="17.85546875" style="44" bestFit="1" customWidth="1"/>
    <col min="2820" max="2820" width="11.140625" style="44" customWidth="1"/>
    <col min="2821" max="2821" width="14" style="44" bestFit="1" customWidth="1"/>
    <col min="2822" max="2822" width="17.85546875" style="44" bestFit="1" customWidth="1"/>
    <col min="2823" max="2824" width="11.42578125" style="44"/>
    <col min="2825" max="2825" width="23.28515625" style="44" bestFit="1" customWidth="1"/>
    <col min="2826" max="2826" width="12.140625" style="44" customWidth="1"/>
    <col min="2827" max="2827" width="12.28515625" style="44" bestFit="1" customWidth="1"/>
    <col min="2828" max="2828" width="13.85546875" style="44" customWidth="1"/>
    <col min="2829" max="2829" width="11.42578125" style="44"/>
    <col min="2830" max="2830" width="12.28515625" style="44" customWidth="1"/>
    <col min="2831" max="2831" width="15.85546875" style="44" customWidth="1"/>
    <col min="2832" max="3072" width="11.42578125" style="44"/>
    <col min="3073" max="3073" width="3" style="44" customWidth="1"/>
    <col min="3074" max="3074" width="15.42578125" style="44" customWidth="1"/>
    <col min="3075" max="3075" width="17.85546875" style="44" bestFit="1" customWidth="1"/>
    <col min="3076" max="3076" width="11.140625" style="44" customWidth="1"/>
    <col min="3077" max="3077" width="14" style="44" bestFit="1" customWidth="1"/>
    <col min="3078" max="3078" width="17.85546875" style="44" bestFit="1" customWidth="1"/>
    <col min="3079" max="3080" width="11.42578125" style="44"/>
    <col min="3081" max="3081" width="23.28515625" style="44" bestFit="1" customWidth="1"/>
    <col min="3082" max="3082" width="12.140625" style="44" customWidth="1"/>
    <col min="3083" max="3083" width="12.28515625" style="44" bestFit="1" customWidth="1"/>
    <col min="3084" max="3084" width="13.85546875" style="44" customWidth="1"/>
    <col min="3085" max="3085" width="11.42578125" style="44"/>
    <col min="3086" max="3086" width="12.28515625" style="44" customWidth="1"/>
    <col min="3087" max="3087" width="15.85546875" style="44" customWidth="1"/>
    <col min="3088" max="3328" width="11.42578125" style="44"/>
    <col min="3329" max="3329" width="3" style="44" customWidth="1"/>
    <col min="3330" max="3330" width="15.42578125" style="44" customWidth="1"/>
    <col min="3331" max="3331" width="17.85546875" style="44" bestFit="1" customWidth="1"/>
    <col min="3332" max="3332" width="11.140625" style="44" customWidth="1"/>
    <col min="3333" max="3333" width="14" style="44" bestFit="1" customWidth="1"/>
    <col min="3334" max="3334" width="17.85546875" style="44" bestFit="1" customWidth="1"/>
    <col min="3335" max="3336" width="11.42578125" style="44"/>
    <col min="3337" max="3337" width="23.28515625" style="44" bestFit="1" customWidth="1"/>
    <col min="3338" max="3338" width="12.140625" style="44" customWidth="1"/>
    <col min="3339" max="3339" width="12.28515625" style="44" bestFit="1" customWidth="1"/>
    <col min="3340" max="3340" width="13.85546875" style="44" customWidth="1"/>
    <col min="3341" max="3341" width="11.42578125" style="44"/>
    <col min="3342" max="3342" width="12.28515625" style="44" customWidth="1"/>
    <col min="3343" max="3343" width="15.85546875" style="44" customWidth="1"/>
    <col min="3344" max="3584" width="11.42578125" style="44"/>
    <col min="3585" max="3585" width="3" style="44" customWidth="1"/>
    <col min="3586" max="3586" width="15.42578125" style="44" customWidth="1"/>
    <col min="3587" max="3587" width="17.85546875" style="44" bestFit="1" customWidth="1"/>
    <col min="3588" max="3588" width="11.140625" style="44" customWidth="1"/>
    <col min="3589" max="3589" width="14" style="44" bestFit="1" customWidth="1"/>
    <col min="3590" max="3590" width="17.85546875" style="44" bestFit="1" customWidth="1"/>
    <col min="3591" max="3592" width="11.42578125" style="44"/>
    <col min="3593" max="3593" width="23.28515625" style="44" bestFit="1" customWidth="1"/>
    <col min="3594" max="3594" width="12.140625" style="44" customWidth="1"/>
    <col min="3595" max="3595" width="12.28515625" style="44" bestFit="1" customWidth="1"/>
    <col min="3596" max="3596" width="13.85546875" style="44" customWidth="1"/>
    <col min="3597" max="3597" width="11.42578125" style="44"/>
    <col min="3598" max="3598" width="12.28515625" style="44" customWidth="1"/>
    <col min="3599" max="3599" width="15.85546875" style="44" customWidth="1"/>
    <col min="3600" max="3840" width="11.42578125" style="44"/>
    <col min="3841" max="3841" width="3" style="44" customWidth="1"/>
    <col min="3842" max="3842" width="15.42578125" style="44" customWidth="1"/>
    <col min="3843" max="3843" width="17.85546875" style="44" bestFit="1" customWidth="1"/>
    <col min="3844" max="3844" width="11.140625" style="44" customWidth="1"/>
    <col min="3845" max="3845" width="14" style="44" bestFit="1" customWidth="1"/>
    <col min="3846" max="3846" width="17.85546875" style="44" bestFit="1" customWidth="1"/>
    <col min="3847" max="3848" width="11.42578125" style="44"/>
    <col min="3849" max="3849" width="23.28515625" style="44" bestFit="1" customWidth="1"/>
    <col min="3850" max="3850" width="12.140625" style="44" customWidth="1"/>
    <col min="3851" max="3851" width="12.28515625" style="44" bestFit="1" customWidth="1"/>
    <col min="3852" max="3852" width="13.85546875" style="44" customWidth="1"/>
    <col min="3853" max="3853" width="11.42578125" style="44"/>
    <col min="3854" max="3854" width="12.28515625" style="44" customWidth="1"/>
    <col min="3855" max="3855" width="15.85546875" style="44" customWidth="1"/>
    <col min="3856" max="4096" width="11.42578125" style="44"/>
    <col min="4097" max="4097" width="3" style="44" customWidth="1"/>
    <col min="4098" max="4098" width="15.42578125" style="44" customWidth="1"/>
    <col min="4099" max="4099" width="17.85546875" style="44" bestFit="1" customWidth="1"/>
    <col min="4100" max="4100" width="11.140625" style="44" customWidth="1"/>
    <col min="4101" max="4101" width="14" style="44" bestFit="1" customWidth="1"/>
    <col min="4102" max="4102" width="17.85546875" style="44" bestFit="1" customWidth="1"/>
    <col min="4103" max="4104" width="11.42578125" style="44"/>
    <col min="4105" max="4105" width="23.28515625" style="44" bestFit="1" customWidth="1"/>
    <col min="4106" max="4106" width="12.140625" style="44" customWidth="1"/>
    <col min="4107" max="4107" width="12.28515625" style="44" bestFit="1" customWidth="1"/>
    <col min="4108" max="4108" width="13.85546875" style="44" customWidth="1"/>
    <col min="4109" max="4109" width="11.42578125" style="44"/>
    <col min="4110" max="4110" width="12.28515625" style="44" customWidth="1"/>
    <col min="4111" max="4111" width="15.85546875" style="44" customWidth="1"/>
    <col min="4112" max="4352" width="11.42578125" style="44"/>
    <col min="4353" max="4353" width="3" style="44" customWidth="1"/>
    <col min="4354" max="4354" width="15.42578125" style="44" customWidth="1"/>
    <col min="4355" max="4355" width="17.85546875" style="44" bestFit="1" customWidth="1"/>
    <col min="4356" max="4356" width="11.140625" style="44" customWidth="1"/>
    <col min="4357" max="4357" width="14" style="44" bestFit="1" customWidth="1"/>
    <col min="4358" max="4358" width="17.85546875" style="44" bestFit="1" customWidth="1"/>
    <col min="4359" max="4360" width="11.42578125" style="44"/>
    <col min="4361" max="4361" width="23.28515625" style="44" bestFit="1" customWidth="1"/>
    <col min="4362" max="4362" width="12.140625" style="44" customWidth="1"/>
    <col min="4363" max="4363" width="12.28515625" style="44" bestFit="1" customWidth="1"/>
    <col min="4364" max="4364" width="13.85546875" style="44" customWidth="1"/>
    <col min="4365" max="4365" width="11.42578125" style="44"/>
    <col min="4366" max="4366" width="12.28515625" style="44" customWidth="1"/>
    <col min="4367" max="4367" width="15.85546875" style="44" customWidth="1"/>
    <col min="4368" max="4608" width="11.42578125" style="44"/>
    <col min="4609" max="4609" width="3" style="44" customWidth="1"/>
    <col min="4610" max="4610" width="15.42578125" style="44" customWidth="1"/>
    <col min="4611" max="4611" width="17.85546875" style="44" bestFit="1" customWidth="1"/>
    <col min="4612" max="4612" width="11.140625" style="44" customWidth="1"/>
    <col min="4613" max="4613" width="14" style="44" bestFit="1" customWidth="1"/>
    <col min="4614" max="4614" width="17.85546875" style="44" bestFit="1" customWidth="1"/>
    <col min="4615" max="4616" width="11.42578125" style="44"/>
    <col min="4617" max="4617" width="23.28515625" style="44" bestFit="1" customWidth="1"/>
    <col min="4618" max="4618" width="12.140625" style="44" customWidth="1"/>
    <col min="4619" max="4619" width="12.28515625" style="44" bestFit="1" customWidth="1"/>
    <col min="4620" max="4620" width="13.85546875" style="44" customWidth="1"/>
    <col min="4621" max="4621" width="11.42578125" style="44"/>
    <col min="4622" max="4622" width="12.28515625" style="44" customWidth="1"/>
    <col min="4623" max="4623" width="15.85546875" style="44" customWidth="1"/>
    <col min="4624" max="4864" width="11.42578125" style="44"/>
    <col min="4865" max="4865" width="3" style="44" customWidth="1"/>
    <col min="4866" max="4866" width="15.42578125" style="44" customWidth="1"/>
    <col min="4867" max="4867" width="17.85546875" style="44" bestFit="1" customWidth="1"/>
    <col min="4868" max="4868" width="11.140625" style="44" customWidth="1"/>
    <col min="4869" max="4869" width="14" style="44" bestFit="1" customWidth="1"/>
    <col min="4870" max="4870" width="17.85546875" style="44" bestFit="1" customWidth="1"/>
    <col min="4871" max="4872" width="11.42578125" style="44"/>
    <col min="4873" max="4873" width="23.28515625" style="44" bestFit="1" customWidth="1"/>
    <col min="4874" max="4874" width="12.140625" style="44" customWidth="1"/>
    <col min="4875" max="4875" width="12.28515625" style="44" bestFit="1" customWidth="1"/>
    <col min="4876" max="4876" width="13.85546875" style="44" customWidth="1"/>
    <col min="4877" max="4877" width="11.42578125" style="44"/>
    <col min="4878" max="4878" width="12.28515625" style="44" customWidth="1"/>
    <col min="4879" max="4879" width="15.85546875" style="44" customWidth="1"/>
    <col min="4880" max="5120" width="11.42578125" style="44"/>
    <col min="5121" max="5121" width="3" style="44" customWidth="1"/>
    <col min="5122" max="5122" width="15.42578125" style="44" customWidth="1"/>
    <col min="5123" max="5123" width="17.85546875" style="44" bestFit="1" customWidth="1"/>
    <col min="5124" max="5124" width="11.140625" style="44" customWidth="1"/>
    <col min="5125" max="5125" width="14" style="44" bestFit="1" customWidth="1"/>
    <col min="5126" max="5126" width="17.85546875" style="44" bestFit="1" customWidth="1"/>
    <col min="5127" max="5128" width="11.42578125" style="44"/>
    <col min="5129" max="5129" width="23.28515625" style="44" bestFit="1" customWidth="1"/>
    <col min="5130" max="5130" width="12.140625" style="44" customWidth="1"/>
    <col min="5131" max="5131" width="12.28515625" style="44" bestFit="1" customWidth="1"/>
    <col min="5132" max="5132" width="13.85546875" style="44" customWidth="1"/>
    <col min="5133" max="5133" width="11.42578125" style="44"/>
    <col min="5134" max="5134" width="12.28515625" style="44" customWidth="1"/>
    <col min="5135" max="5135" width="15.85546875" style="44" customWidth="1"/>
    <col min="5136" max="5376" width="11.42578125" style="44"/>
    <col min="5377" max="5377" width="3" style="44" customWidth="1"/>
    <col min="5378" max="5378" width="15.42578125" style="44" customWidth="1"/>
    <col min="5379" max="5379" width="17.85546875" style="44" bestFit="1" customWidth="1"/>
    <col min="5380" max="5380" width="11.140625" style="44" customWidth="1"/>
    <col min="5381" max="5381" width="14" style="44" bestFit="1" customWidth="1"/>
    <col min="5382" max="5382" width="17.85546875" style="44" bestFit="1" customWidth="1"/>
    <col min="5383" max="5384" width="11.42578125" style="44"/>
    <col min="5385" max="5385" width="23.28515625" style="44" bestFit="1" customWidth="1"/>
    <col min="5386" max="5386" width="12.140625" style="44" customWidth="1"/>
    <col min="5387" max="5387" width="12.28515625" style="44" bestFit="1" customWidth="1"/>
    <col min="5388" max="5388" width="13.85546875" style="44" customWidth="1"/>
    <col min="5389" max="5389" width="11.42578125" style="44"/>
    <col min="5390" max="5390" width="12.28515625" style="44" customWidth="1"/>
    <col min="5391" max="5391" width="15.85546875" style="44" customWidth="1"/>
    <col min="5392" max="5632" width="11.42578125" style="44"/>
    <col min="5633" max="5633" width="3" style="44" customWidth="1"/>
    <col min="5634" max="5634" width="15.42578125" style="44" customWidth="1"/>
    <col min="5635" max="5635" width="17.85546875" style="44" bestFit="1" customWidth="1"/>
    <col min="5636" max="5636" width="11.140625" style="44" customWidth="1"/>
    <col min="5637" max="5637" width="14" style="44" bestFit="1" customWidth="1"/>
    <col min="5638" max="5638" width="17.85546875" style="44" bestFit="1" customWidth="1"/>
    <col min="5639" max="5640" width="11.42578125" style="44"/>
    <col min="5641" max="5641" width="23.28515625" style="44" bestFit="1" customWidth="1"/>
    <col min="5642" max="5642" width="12.140625" style="44" customWidth="1"/>
    <col min="5643" max="5643" width="12.28515625" style="44" bestFit="1" customWidth="1"/>
    <col min="5644" max="5644" width="13.85546875" style="44" customWidth="1"/>
    <col min="5645" max="5645" width="11.42578125" style="44"/>
    <col min="5646" max="5646" width="12.28515625" style="44" customWidth="1"/>
    <col min="5647" max="5647" width="15.85546875" style="44" customWidth="1"/>
    <col min="5648" max="5888" width="11.42578125" style="44"/>
    <col min="5889" max="5889" width="3" style="44" customWidth="1"/>
    <col min="5890" max="5890" width="15.42578125" style="44" customWidth="1"/>
    <col min="5891" max="5891" width="17.85546875" style="44" bestFit="1" customWidth="1"/>
    <col min="5892" max="5892" width="11.140625" style="44" customWidth="1"/>
    <col min="5893" max="5893" width="14" style="44" bestFit="1" customWidth="1"/>
    <col min="5894" max="5894" width="17.85546875" style="44" bestFit="1" customWidth="1"/>
    <col min="5895" max="5896" width="11.42578125" style="44"/>
    <col min="5897" max="5897" width="23.28515625" style="44" bestFit="1" customWidth="1"/>
    <col min="5898" max="5898" width="12.140625" style="44" customWidth="1"/>
    <col min="5899" max="5899" width="12.28515625" style="44" bestFit="1" customWidth="1"/>
    <col min="5900" max="5900" width="13.85546875" style="44" customWidth="1"/>
    <col min="5901" max="5901" width="11.42578125" style="44"/>
    <col min="5902" max="5902" width="12.28515625" style="44" customWidth="1"/>
    <col min="5903" max="5903" width="15.85546875" style="44" customWidth="1"/>
    <col min="5904" max="6144" width="11.42578125" style="44"/>
    <col min="6145" max="6145" width="3" style="44" customWidth="1"/>
    <col min="6146" max="6146" width="15.42578125" style="44" customWidth="1"/>
    <col min="6147" max="6147" width="17.85546875" style="44" bestFit="1" customWidth="1"/>
    <col min="6148" max="6148" width="11.140625" style="44" customWidth="1"/>
    <col min="6149" max="6149" width="14" style="44" bestFit="1" customWidth="1"/>
    <col min="6150" max="6150" width="17.85546875" style="44" bestFit="1" customWidth="1"/>
    <col min="6151" max="6152" width="11.42578125" style="44"/>
    <col min="6153" max="6153" width="23.28515625" style="44" bestFit="1" customWidth="1"/>
    <col min="6154" max="6154" width="12.140625" style="44" customWidth="1"/>
    <col min="6155" max="6155" width="12.28515625" style="44" bestFit="1" customWidth="1"/>
    <col min="6156" max="6156" width="13.85546875" style="44" customWidth="1"/>
    <col min="6157" max="6157" width="11.42578125" style="44"/>
    <col min="6158" max="6158" width="12.28515625" style="44" customWidth="1"/>
    <col min="6159" max="6159" width="15.85546875" style="44" customWidth="1"/>
    <col min="6160" max="6400" width="11.42578125" style="44"/>
    <col min="6401" max="6401" width="3" style="44" customWidth="1"/>
    <col min="6402" max="6402" width="15.42578125" style="44" customWidth="1"/>
    <col min="6403" max="6403" width="17.85546875" style="44" bestFit="1" customWidth="1"/>
    <col min="6404" max="6404" width="11.140625" style="44" customWidth="1"/>
    <col min="6405" max="6405" width="14" style="44" bestFit="1" customWidth="1"/>
    <col min="6406" max="6406" width="17.85546875" style="44" bestFit="1" customWidth="1"/>
    <col min="6407" max="6408" width="11.42578125" style="44"/>
    <col min="6409" max="6409" width="23.28515625" style="44" bestFit="1" customWidth="1"/>
    <col min="6410" max="6410" width="12.140625" style="44" customWidth="1"/>
    <col min="6411" max="6411" width="12.28515625" style="44" bestFit="1" customWidth="1"/>
    <col min="6412" max="6412" width="13.85546875" style="44" customWidth="1"/>
    <col min="6413" max="6413" width="11.42578125" style="44"/>
    <col min="6414" max="6414" width="12.28515625" style="44" customWidth="1"/>
    <col min="6415" max="6415" width="15.85546875" style="44" customWidth="1"/>
    <col min="6416" max="6656" width="11.42578125" style="44"/>
    <col min="6657" max="6657" width="3" style="44" customWidth="1"/>
    <col min="6658" max="6658" width="15.42578125" style="44" customWidth="1"/>
    <col min="6659" max="6659" width="17.85546875" style="44" bestFit="1" customWidth="1"/>
    <col min="6660" max="6660" width="11.140625" style="44" customWidth="1"/>
    <col min="6661" max="6661" width="14" style="44" bestFit="1" customWidth="1"/>
    <col min="6662" max="6662" width="17.85546875" style="44" bestFit="1" customWidth="1"/>
    <col min="6663" max="6664" width="11.42578125" style="44"/>
    <col min="6665" max="6665" width="23.28515625" style="44" bestFit="1" customWidth="1"/>
    <col min="6666" max="6666" width="12.140625" style="44" customWidth="1"/>
    <col min="6667" max="6667" width="12.28515625" style="44" bestFit="1" customWidth="1"/>
    <col min="6668" max="6668" width="13.85546875" style="44" customWidth="1"/>
    <col min="6669" max="6669" width="11.42578125" style="44"/>
    <col min="6670" max="6670" width="12.28515625" style="44" customWidth="1"/>
    <col min="6671" max="6671" width="15.85546875" style="44" customWidth="1"/>
    <col min="6672" max="6912" width="11.42578125" style="44"/>
    <col min="6913" max="6913" width="3" style="44" customWidth="1"/>
    <col min="6914" max="6914" width="15.42578125" style="44" customWidth="1"/>
    <col min="6915" max="6915" width="17.85546875" style="44" bestFit="1" customWidth="1"/>
    <col min="6916" max="6916" width="11.140625" style="44" customWidth="1"/>
    <col min="6917" max="6917" width="14" style="44" bestFit="1" customWidth="1"/>
    <col min="6918" max="6918" width="17.85546875" style="44" bestFit="1" customWidth="1"/>
    <col min="6919" max="6920" width="11.42578125" style="44"/>
    <col min="6921" max="6921" width="23.28515625" style="44" bestFit="1" customWidth="1"/>
    <col min="6922" max="6922" width="12.140625" style="44" customWidth="1"/>
    <col min="6923" max="6923" width="12.28515625" style="44" bestFit="1" customWidth="1"/>
    <col min="6924" max="6924" width="13.85546875" style="44" customWidth="1"/>
    <col min="6925" max="6925" width="11.42578125" style="44"/>
    <col min="6926" max="6926" width="12.28515625" style="44" customWidth="1"/>
    <col min="6927" max="6927" width="15.85546875" style="44" customWidth="1"/>
    <col min="6928" max="7168" width="11.42578125" style="44"/>
    <col min="7169" max="7169" width="3" style="44" customWidth="1"/>
    <col min="7170" max="7170" width="15.42578125" style="44" customWidth="1"/>
    <col min="7171" max="7171" width="17.85546875" style="44" bestFit="1" customWidth="1"/>
    <col min="7172" max="7172" width="11.140625" style="44" customWidth="1"/>
    <col min="7173" max="7173" width="14" style="44" bestFit="1" customWidth="1"/>
    <col min="7174" max="7174" width="17.85546875" style="44" bestFit="1" customWidth="1"/>
    <col min="7175" max="7176" width="11.42578125" style="44"/>
    <col min="7177" max="7177" width="23.28515625" style="44" bestFit="1" customWidth="1"/>
    <col min="7178" max="7178" width="12.140625" style="44" customWidth="1"/>
    <col min="7179" max="7179" width="12.28515625" style="44" bestFit="1" customWidth="1"/>
    <col min="7180" max="7180" width="13.85546875" style="44" customWidth="1"/>
    <col min="7181" max="7181" width="11.42578125" style="44"/>
    <col min="7182" max="7182" width="12.28515625" style="44" customWidth="1"/>
    <col min="7183" max="7183" width="15.85546875" style="44" customWidth="1"/>
    <col min="7184" max="7424" width="11.42578125" style="44"/>
    <col min="7425" max="7425" width="3" style="44" customWidth="1"/>
    <col min="7426" max="7426" width="15.42578125" style="44" customWidth="1"/>
    <col min="7427" max="7427" width="17.85546875" style="44" bestFit="1" customWidth="1"/>
    <col min="7428" max="7428" width="11.140625" style="44" customWidth="1"/>
    <col min="7429" max="7429" width="14" style="44" bestFit="1" customWidth="1"/>
    <col min="7430" max="7430" width="17.85546875" style="44" bestFit="1" customWidth="1"/>
    <col min="7431" max="7432" width="11.42578125" style="44"/>
    <col min="7433" max="7433" width="23.28515625" style="44" bestFit="1" customWidth="1"/>
    <col min="7434" max="7434" width="12.140625" style="44" customWidth="1"/>
    <col min="7435" max="7435" width="12.28515625" style="44" bestFit="1" customWidth="1"/>
    <col min="7436" max="7436" width="13.85546875" style="44" customWidth="1"/>
    <col min="7437" max="7437" width="11.42578125" style="44"/>
    <col min="7438" max="7438" width="12.28515625" style="44" customWidth="1"/>
    <col min="7439" max="7439" width="15.85546875" style="44" customWidth="1"/>
    <col min="7440" max="7680" width="11.42578125" style="44"/>
    <col min="7681" max="7681" width="3" style="44" customWidth="1"/>
    <col min="7682" max="7682" width="15.42578125" style="44" customWidth="1"/>
    <col min="7683" max="7683" width="17.85546875" style="44" bestFit="1" customWidth="1"/>
    <col min="7684" max="7684" width="11.140625" style="44" customWidth="1"/>
    <col min="7685" max="7685" width="14" style="44" bestFit="1" customWidth="1"/>
    <col min="7686" max="7686" width="17.85546875" style="44" bestFit="1" customWidth="1"/>
    <col min="7687" max="7688" width="11.42578125" style="44"/>
    <col min="7689" max="7689" width="23.28515625" style="44" bestFit="1" customWidth="1"/>
    <col min="7690" max="7690" width="12.140625" style="44" customWidth="1"/>
    <col min="7691" max="7691" width="12.28515625" style="44" bestFit="1" customWidth="1"/>
    <col min="7692" max="7692" width="13.85546875" style="44" customWidth="1"/>
    <col min="7693" max="7693" width="11.42578125" style="44"/>
    <col min="7694" max="7694" width="12.28515625" style="44" customWidth="1"/>
    <col min="7695" max="7695" width="15.85546875" style="44" customWidth="1"/>
    <col min="7696" max="7936" width="11.42578125" style="44"/>
    <col min="7937" max="7937" width="3" style="44" customWidth="1"/>
    <col min="7938" max="7938" width="15.42578125" style="44" customWidth="1"/>
    <col min="7939" max="7939" width="17.85546875" style="44" bestFit="1" customWidth="1"/>
    <col min="7940" max="7940" width="11.140625" style="44" customWidth="1"/>
    <col min="7941" max="7941" width="14" style="44" bestFit="1" customWidth="1"/>
    <col min="7942" max="7942" width="17.85546875" style="44" bestFit="1" customWidth="1"/>
    <col min="7943" max="7944" width="11.42578125" style="44"/>
    <col min="7945" max="7945" width="23.28515625" style="44" bestFit="1" customWidth="1"/>
    <col min="7946" max="7946" width="12.140625" style="44" customWidth="1"/>
    <col min="7947" max="7947" width="12.28515625" style="44" bestFit="1" customWidth="1"/>
    <col min="7948" max="7948" width="13.85546875" style="44" customWidth="1"/>
    <col min="7949" max="7949" width="11.42578125" style="44"/>
    <col min="7950" max="7950" width="12.28515625" style="44" customWidth="1"/>
    <col min="7951" max="7951" width="15.85546875" style="44" customWidth="1"/>
    <col min="7952" max="8192" width="11.42578125" style="44"/>
    <col min="8193" max="8193" width="3" style="44" customWidth="1"/>
    <col min="8194" max="8194" width="15.42578125" style="44" customWidth="1"/>
    <col min="8195" max="8195" width="17.85546875" style="44" bestFit="1" customWidth="1"/>
    <col min="8196" max="8196" width="11.140625" style="44" customWidth="1"/>
    <col min="8197" max="8197" width="14" style="44" bestFit="1" customWidth="1"/>
    <col min="8198" max="8198" width="17.85546875" style="44" bestFit="1" customWidth="1"/>
    <col min="8199" max="8200" width="11.42578125" style="44"/>
    <col min="8201" max="8201" width="23.28515625" style="44" bestFit="1" customWidth="1"/>
    <col min="8202" max="8202" width="12.140625" style="44" customWidth="1"/>
    <col min="8203" max="8203" width="12.28515625" style="44" bestFit="1" customWidth="1"/>
    <col min="8204" max="8204" width="13.85546875" style="44" customWidth="1"/>
    <col min="8205" max="8205" width="11.42578125" style="44"/>
    <col min="8206" max="8206" width="12.28515625" style="44" customWidth="1"/>
    <col min="8207" max="8207" width="15.85546875" style="44" customWidth="1"/>
    <col min="8208" max="8448" width="11.42578125" style="44"/>
    <col min="8449" max="8449" width="3" style="44" customWidth="1"/>
    <col min="8450" max="8450" width="15.42578125" style="44" customWidth="1"/>
    <col min="8451" max="8451" width="17.85546875" style="44" bestFit="1" customWidth="1"/>
    <col min="8452" max="8452" width="11.140625" style="44" customWidth="1"/>
    <col min="8453" max="8453" width="14" style="44" bestFit="1" customWidth="1"/>
    <col min="8454" max="8454" width="17.85546875" style="44" bestFit="1" customWidth="1"/>
    <col min="8455" max="8456" width="11.42578125" style="44"/>
    <col min="8457" max="8457" width="23.28515625" style="44" bestFit="1" customWidth="1"/>
    <col min="8458" max="8458" width="12.140625" style="44" customWidth="1"/>
    <col min="8459" max="8459" width="12.28515625" style="44" bestFit="1" customWidth="1"/>
    <col min="8460" max="8460" width="13.85546875" style="44" customWidth="1"/>
    <col min="8461" max="8461" width="11.42578125" style="44"/>
    <col min="8462" max="8462" width="12.28515625" style="44" customWidth="1"/>
    <col min="8463" max="8463" width="15.85546875" style="44" customWidth="1"/>
    <col min="8464" max="8704" width="11.42578125" style="44"/>
    <col min="8705" max="8705" width="3" style="44" customWidth="1"/>
    <col min="8706" max="8706" width="15.42578125" style="44" customWidth="1"/>
    <col min="8707" max="8707" width="17.85546875" style="44" bestFit="1" customWidth="1"/>
    <col min="8708" max="8708" width="11.140625" style="44" customWidth="1"/>
    <col min="8709" max="8709" width="14" style="44" bestFit="1" customWidth="1"/>
    <col min="8710" max="8710" width="17.85546875" style="44" bestFit="1" customWidth="1"/>
    <col min="8711" max="8712" width="11.42578125" style="44"/>
    <col min="8713" max="8713" width="23.28515625" style="44" bestFit="1" customWidth="1"/>
    <col min="8714" max="8714" width="12.140625" style="44" customWidth="1"/>
    <col min="8715" max="8715" width="12.28515625" style="44" bestFit="1" customWidth="1"/>
    <col min="8716" max="8716" width="13.85546875" style="44" customWidth="1"/>
    <col min="8717" max="8717" width="11.42578125" style="44"/>
    <col min="8718" max="8718" width="12.28515625" style="44" customWidth="1"/>
    <col min="8719" max="8719" width="15.85546875" style="44" customWidth="1"/>
    <col min="8720" max="8960" width="11.42578125" style="44"/>
    <col min="8961" max="8961" width="3" style="44" customWidth="1"/>
    <col min="8962" max="8962" width="15.42578125" style="44" customWidth="1"/>
    <col min="8963" max="8963" width="17.85546875" style="44" bestFit="1" customWidth="1"/>
    <col min="8964" max="8964" width="11.140625" style="44" customWidth="1"/>
    <col min="8965" max="8965" width="14" style="44" bestFit="1" customWidth="1"/>
    <col min="8966" max="8966" width="17.85546875" style="44" bestFit="1" customWidth="1"/>
    <col min="8967" max="8968" width="11.42578125" style="44"/>
    <col min="8969" max="8969" width="23.28515625" style="44" bestFit="1" customWidth="1"/>
    <col min="8970" max="8970" width="12.140625" style="44" customWidth="1"/>
    <col min="8971" max="8971" width="12.28515625" style="44" bestFit="1" customWidth="1"/>
    <col min="8972" max="8972" width="13.85546875" style="44" customWidth="1"/>
    <col min="8973" max="8973" width="11.42578125" style="44"/>
    <col min="8974" max="8974" width="12.28515625" style="44" customWidth="1"/>
    <col min="8975" max="8975" width="15.85546875" style="44" customWidth="1"/>
    <col min="8976" max="9216" width="11.42578125" style="44"/>
    <col min="9217" max="9217" width="3" style="44" customWidth="1"/>
    <col min="9218" max="9218" width="15.42578125" style="44" customWidth="1"/>
    <col min="9219" max="9219" width="17.85546875" style="44" bestFit="1" customWidth="1"/>
    <col min="9220" max="9220" width="11.140625" style="44" customWidth="1"/>
    <col min="9221" max="9221" width="14" style="44" bestFit="1" customWidth="1"/>
    <col min="9222" max="9222" width="17.85546875" style="44" bestFit="1" customWidth="1"/>
    <col min="9223" max="9224" width="11.42578125" style="44"/>
    <col min="9225" max="9225" width="23.28515625" style="44" bestFit="1" customWidth="1"/>
    <col min="9226" max="9226" width="12.140625" style="44" customWidth="1"/>
    <col min="9227" max="9227" width="12.28515625" style="44" bestFit="1" customWidth="1"/>
    <col min="9228" max="9228" width="13.85546875" style="44" customWidth="1"/>
    <col min="9229" max="9229" width="11.42578125" style="44"/>
    <col min="9230" max="9230" width="12.28515625" style="44" customWidth="1"/>
    <col min="9231" max="9231" width="15.85546875" style="44" customWidth="1"/>
    <col min="9232" max="9472" width="11.42578125" style="44"/>
    <col min="9473" max="9473" width="3" style="44" customWidth="1"/>
    <col min="9474" max="9474" width="15.42578125" style="44" customWidth="1"/>
    <col min="9475" max="9475" width="17.85546875" style="44" bestFit="1" customWidth="1"/>
    <col min="9476" max="9476" width="11.140625" style="44" customWidth="1"/>
    <col min="9477" max="9477" width="14" style="44" bestFit="1" customWidth="1"/>
    <col min="9478" max="9478" width="17.85546875" style="44" bestFit="1" customWidth="1"/>
    <col min="9479" max="9480" width="11.42578125" style="44"/>
    <col min="9481" max="9481" width="23.28515625" style="44" bestFit="1" customWidth="1"/>
    <col min="9482" max="9482" width="12.140625" style="44" customWidth="1"/>
    <col min="9483" max="9483" width="12.28515625" style="44" bestFit="1" customWidth="1"/>
    <col min="9484" max="9484" width="13.85546875" style="44" customWidth="1"/>
    <col min="9485" max="9485" width="11.42578125" style="44"/>
    <col min="9486" max="9486" width="12.28515625" style="44" customWidth="1"/>
    <col min="9487" max="9487" width="15.85546875" style="44" customWidth="1"/>
    <col min="9488" max="9728" width="11.42578125" style="44"/>
    <col min="9729" max="9729" width="3" style="44" customWidth="1"/>
    <col min="9730" max="9730" width="15.42578125" style="44" customWidth="1"/>
    <col min="9731" max="9731" width="17.85546875" style="44" bestFit="1" customWidth="1"/>
    <col min="9732" max="9732" width="11.140625" style="44" customWidth="1"/>
    <col min="9733" max="9733" width="14" style="44" bestFit="1" customWidth="1"/>
    <col min="9734" max="9734" width="17.85546875" style="44" bestFit="1" customWidth="1"/>
    <col min="9735" max="9736" width="11.42578125" style="44"/>
    <col min="9737" max="9737" width="23.28515625" style="44" bestFit="1" customWidth="1"/>
    <col min="9738" max="9738" width="12.140625" style="44" customWidth="1"/>
    <col min="9739" max="9739" width="12.28515625" style="44" bestFit="1" customWidth="1"/>
    <col min="9740" max="9740" width="13.85546875" style="44" customWidth="1"/>
    <col min="9741" max="9741" width="11.42578125" style="44"/>
    <col min="9742" max="9742" width="12.28515625" style="44" customWidth="1"/>
    <col min="9743" max="9743" width="15.85546875" style="44" customWidth="1"/>
    <col min="9744" max="9984" width="11.42578125" style="44"/>
    <col min="9985" max="9985" width="3" style="44" customWidth="1"/>
    <col min="9986" max="9986" width="15.42578125" style="44" customWidth="1"/>
    <col min="9987" max="9987" width="17.85546875" style="44" bestFit="1" customWidth="1"/>
    <col min="9988" max="9988" width="11.140625" style="44" customWidth="1"/>
    <col min="9989" max="9989" width="14" style="44" bestFit="1" customWidth="1"/>
    <col min="9990" max="9990" width="17.85546875" style="44" bestFit="1" customWidth="1"/>
    <col min="9991" max="9992" width="11.42578125" style="44"/>
    <col min="9993" max="9993" width="23.28515625" style="44" bestFit="1" customWidth="1"/>
    <col min="9994" max="9994" width="12.140625" style="44" customWidth="1"/>
    <col min="9995" max="9995" width="12.28515625" style="44" bestFit="1" customWidth="1"/>
    <col min="9996" max="9996" width="13.85546875" style="44" customWidth="1"/>
    <col min="9997" max="9997" width="11.42578125" style="44"/>
    <col min="9998" max="9998" width="12.28515625" style="44" customWidth="1"/>
    <col min="9999" max="9999" width="15.85546875" style="44" customWidth="1"/>
    <col min="10000" max="10240" width="11.42578125" style="44"/>
    <col min="10241" max="10241" width="3" style="44" customWidth="1"/>
    <col min="10242" max="10242" width="15.42578125" style="44" customWidth="1"/>
    <col min="10243" max="10243" width="17.85546875" style="44" bestFit="1" customWidth="1"/>
    <col min="10244" max="10244" width="11.140625" style="44" customWidth="1"/>
    <col min="10245" max="10245" width="14" style="44" bestFit="1" customWidth="1"/>
    <col min="10246" max="10246" width="17.85546875" style="44" bestFit="1" customWidth="1"/>
    <col min="10247" max="10248" width="11.42578125" style="44"/>
    <col min="10249" max="10249" width="23.28515625" style="44" bestFit="1" customWidth="1"/>
    <col min="10250" max="10250" width="12.140625" style="44" customWidth="1"/>
    <col min="10251" max="10251" width="12.28515625" style="44" bestFit="1" customWidth="1"/>
    <col min="10252" max="10252" width="13.85546875" style="44" customWidth="1"/>
    <col min="10253" max="10253" width="11.42578125" style="44"/>
    <col min="10254" max="10254" width="12.28515625" style="44" customWidth="1"/>
    <col min="10255" max="10255" width="15.85546875" style="44" customWidth="1"/>
    <col min="10256" max="10496" width="11.42578125" style="44"/>
    <col min="10497" max="10497" width="3" style="44" customWidth="1"/>
    <col min="10498" max="10498" width="15.42578125" style="44" customWidth="1"/>
    <col min="10499" max="10499" width="17.85546875" style="44" bestFit="1" customWidth="1"/>
    <col min="10500" max="10500" width="11.140625" style="44" customWidth="1"/>
    <col min="10501" max="10501" width="14" style="44" bestFit="1" customWidth="1"/>
    <col min="10502" max="10502" width="17.85546875" style="44" bestFit="1" customWidth="1"/>
    <col min="10503" max="10504" width="11.42578125" style="44"/>
    <col min="10505" max="10505" width="23.28515625" style="44" bestFit="1" customWidth="1"/>
    <col min="10506" max="10506" width="12.140625" style="44" customWidth="1"/>
    <col min="10507" max="10507" width="12.28515625" style="44" bestFit="1" customWidth="1"/>
    <col min="10508" max="10508" width="13.85546875" style="44" customWidth="1"/>
    <col min="10509" max="10509" width="11.42578125" style="44"/>
    <col min="10510" max="10510" width="12.28515625" style="44" customWidth="1"/>
    <col min="10511" max="10511" width="15.85546875" style="44" customWidth="1"/>
    <col min="10512" max="10752" width="11.42578125" style="44"/>
    <col min="10753" max="10753" width="3" style="44" customWidth="1"/>
    <col min="10754" max="10754" width="15.42578125" style="44" customWidth="1"/>
    <col min="10755" max="10755" width="17.85546875" style="44" bestFit="1" customWidth="1"/>
    <col min="10756" max="10756" width="11.140625" style="44" customWidth="1"/>
    <col min="10757" max="10757" width="14" style="44" bestFit="1" customWidth="1"/>
    <col min="10758" max="10758" width="17.85546875" style="44" bestFit="1" customWidth="1"/>
    <col min="10759" max="10760" width="11.42578125" style="44"/>
    <col min="10761" max="10761" width="23.28515625" style="44" bestFit="1" customWidth="1"/>
    <col min="10762" max="10762" width="12.140625" style="44" customWidth="1"/>
    <col min="10763" max="10763" width="12.28515625" style="44" bestFit="1" customWidth="1"/>
    <col min="10764" max="10764" width="13.85546875" style="44" customWidth="1"/>
    <col min="10765" max="10765" width="11.42578125" style="44"/>
    <col min="10766" max="10766" width="12.28515625" style="44" customWidth="1"/>
    <col min="10767" max="10767" width="15.85546875" style="44" customWidth="1"/>
    <col min="10768" max="11008" width="11.42578125" style="44"/>
    <col min="11009" max="11009" width="3" style="44" customWidth="1"/>
    <col min="11010" max="11010" width="15.42578125" style="44" customWidth="1"/>
    <col min="11011" max="11011" width="17.85546875" style="44" bestFit="1" customWidth="1"/>
    <col min="11012" max="11012" width="11.140625" style="44" customWidth="1"/>
    <col min="11013" max="11013" width="14" style="44" bestFit="1" customWidth="1"/>
    <col min="11014" max="11014" width="17.85546875" style="44" bestFit="1" customWidth="1"/>
    <col min="11015" max="11016" width="11.42578125" style="44"/>
    <col min="11017" max="11017" width="23.28515625" style="44" bestFit="1" customWidth="1"/>
    <col min="11018" max="11018" width="12.140625" style="44" customWidth="1"/>
    <col min="11019" max="11019" width="12.28515625" style="44" bestFit="1" customWidth="1"/>
    <col min="11020" max="11020" width="13.85546875" style="44" customWidth="1"/>
    <col min="11021" max="11021" width="11.42578125" style="44"/>
    <col min="11022" max="11022" width="12.28515625" style="44" customWidth="1"/>
    <col min="11023" max="11023" width="15.85546875" style="44" customWidth="1"/>
    <col min="11024" max="11264" width="11.42578125" style="44"/>
    <col min="11265" max="11265" width="3" style="44" customWidth="1"/>
    <col min="11266" max="11266" width="15.42578125" style="44" customWidth="1"/>
    <col min="11267" max="11267" width="17.85546875" style="44" bestFit="1" customWidth="1"/>
    <col min="11268" max="11268" width="11.140625" style="44" customWidth="1"/>
    <col min="11269" max="11269" width="14" style="44" bestFit="1" customWidth="1"/>
    <col min="11270" max="11270" width="17.85546875" style="44" bestFit="1" customWidth="1"/>
    <col min="11271" max="11272" width="11.42578125" style="44"/>
    <col min="11273" max="11273" width="23.28515625" style="44" bestFit="1" customWidth="1"/>
    <col min="11274" max="11274" width="12.140625" style="44" customWidth="1"/>
    <col min="11275" max="11275" width="12.28515625" style="44" bestFit="1" customWidth="1"/>
    <col min="11276" max="11276" width="13.85546875" style="44" customWidth="1"/>
    <col min="11277" max="11277" width="11.42578125" style="44"/>
    <col min="11278" max="11278" width="12.28515625" style="44" customWidth="1"/>
    <col min="11279" max="11279" width="15.85546875" style="44" customWidth="1"/>
    <col min="11280" max="11520" width="11.42578125" style="44"/>
    <col min="11521" max="11521" width="3" style="44" customWidth="1"/>
    <col min="11522" max="11522" width="15.42578125" style="44" customWidth="1"/>
    <col min="11523" max="11523" width="17.85546875" style="44" bestFit="1" customWidth="1"/>
    <col min="11524" max="11524" width="11.140625" style="44" customWidth="1"/>
    <col min="11525" max="11525" width="14" style="44" bestFit="1" customWidth="1"/>
    <col min="11526" max="11526" width="17.85546875" style="44" bestFit="1" customWidth="1"/>
    <col min="11527" max="11528" width="11.42578125" style="44"/>
    <col min="11529" max="11529" width="23.28515625" style="44" bestFit="1" customWidth="1"/>
    <col min="11530" max="11530" width="12.140625" style="44" customWidth="1"/>
    <col min="11531" max="11531" width="12.28515625" style="44" bestFit="1" customWidth="1"/>
    <col min="11532" max="11532" width="13.85546875" style="44" customWidth="1"/>
    <col min="11533" max="11533" width="11.42578125" style="44"/>
    <col min="11534" max="11534" width="12.28515625" style="44" customWidth="1"/>
    <col min="11535" max="11535" width="15.85546875" style="44" customWidth="1"/>
    <col min="11536" max="11776" width="11.42578125" style="44"/>
    <col min="11777" max="11777" width="3" style="44" customWidth="1"/>
    <col min="11778" max="11778" width="15.42578125" style="44" customWidth="1"/>
    <col min="11779" max="11779" width="17.85546875" style="44" bestFit="1" customWidth="1"/>
    <col min="11780" max="11780" width="11.140625" style="44" customWidth="1"/>
    <col min="11781" max="11781" width="14" style="44" bestFit="1" customWidth="1"/>
    <col min="11782" max="11782" width="17.85546875" style="44" bestFit="1" customWidth="1"/>
    <col min="11783" max="11784" width="11.42578125" style="44"/>
    <col min="11785" max="11785" width="23.28515625" style="44" bestFit="1" customWidth="1"/>
    <col min="11786" max="11786" width="12.140625" style="44" customWidth="1"/>
    <col min="11787" max="11787" width="12.28515625" style="44" bestFit="1" customWidth="1"/>
    <col min="11788" max="11788" width="13.85546875" style="44" customWidth="1"/>
    <col min="11789" max="11789" width="11.42578125" style="44"/>
    <col min="11790" max="11790" width="12.28515625" style="44" customWidth="1"/>
    <col min="11791" max="11791" width="15.85546875" style="44" customWidth="1"/>
    <col min="11792" max="12032" width="11.42578125" style="44"/>
    <col min="12033" max="12033" width="3" style="44" customWidth="1"/>
    <col min="12034" max="12034" width="15.42578125" style="44" customWidth="1"/>
    <col min="12035" max="12035" width="17.85546875" style="44" bestFit="1" customWidth="1"/>
    <col min="12036" max="12036" width="11.140625" style="44" customWidth="1"/>
    <col min="12037" max="12037" width="14" style="44" bestFit="1" customWidth="1"/>
    <col min="12038" max="12038" width="17.85546875" style="44" bestFit="1" customWidth="1"/>
    <col min="12039" max="12040" width="11.42578125" style="44"/>
    <col min="12041" max="12041" width="23.28515625" style="44" bestFit="1" customWidth="1"/>
    <col min="12042" max="12042" width="12.140625" style="44" customWidth="1"/>
    <col min="12043" max="12043" width="12.28515625" style="44" bestFit="1" customWidth="1"/>
    <col min="12044" max="12044" width="13.85546875" style="44" customWidth="1"/>
    <col min="12045" max="12045" width="11.42578125" style="44"/>
    <col min="12046" max="12046" width="12.28515625" style="44" customWidth="1"/>
    <col min="12047" max="12047" width="15.85546875" style="44" customWidth="1"/>
    <col min="12048" max="12288" width="11.42578125" style="44"/>
    <col min="12289" max="12289" width="3" style="44" customWidth="1"/>
    <col min="12290" max="12290" width="15.42578125" style="44" customWidth="1"/>
    <col min="12291" max="12291" width="17.85546875" style="44" bestFit="1" customWidth="1"/>
    <col min="12292" max="12292" width="11.140625" style="44" customWidth="1"/>
    <col min="12293" max="12293" width="14" style="44" bestFit="1" customWidth="1"/>
    <col min="12294" max="12294" width="17.85546875" style="44" bestFit="1" customWidth="1"/>
    <col min="12295" max="12296" width="11.42578125" style="44"/>
    <col min="12297" max="12297" width="23.28515625" style="44" bestFit="1" customWidth="1"/>
    <col min="12298" max="12298" width="12.140625" style="44" customWidth="1"/>
    <col min="12299" max="12299" width="12.28515625" style="44" bestFit="1" customWidth="1"/>
    <col min="12300" max="12300" width="13.85546875" style="44" customWidth="1"/>
    <col min="12301" max="12301" width="11.42578125" style="44"/>
    <col min="12302" max="12302" width="12.28515625" style="44" customWidth="1"/>
    <col min="12303" max="12303" width="15.85546875" style="44" customWidth="1"/>
    <col min="12304" max="12544" width="11.42578125" style="44"/>
    <col min="12545" max="12545" width="3" style="44" customWidth="1"/>
    <col min="12546" max="12546" width="15.42578125" style="44" customWidth="1"/>
    <col min="12547" max="12547" width="17.85546875" style="44" bestFit="1" customWidth="1"/>
    <col min="12548" max="12548" width="11.140625" style="44" customWidth="1"/>
    <col min="12549" max="12549" width="14" style="44" bestFit="1" customWidth="1"/>
    <col min="12550" max="12550" width="17.85546875" style="44" bestFit="1" customWidth="1"/>
    <col min="12551" max="12552" width="11.42578125" style="44"/>
    <col min="12553" max="12553" width="23.28515625" style="44" bestFit="1" customWidth="1"/>
    <col min="12554" max="12554" width="12.140625" style="44" customWidth="1"/>
    <col min="12555" max="12555" width="12.28515625" style="44" bestFit="1" customWidth="1"/>
    <col min="12556" max="12556" width="13.85546875" style="44" customWidth="1"/>
    <col min="12557" max="12557" width="11.42578125" style="44"/>
    <col min="12558" max="12558" width="12.28515625" style="44" customWidth="1"/>
    <col min="12559" max="12559" width="15.85546875" style="44" customWidth="1"/>
    <col min="12560" max="12800" width="11.42578125" style="44"/>
    <col min="12801" max="12801" width="3" style="44" customWidth="1"/>
    <col min="12802" max="12802" width="15.42578125" style="44" customWidth="1"/>
    <col min="12803" max="12803" width="17.85546875" style="44" bestFit="1" customWidth="1"/>
    <col min="12804" max="12804" width="11.140625" style="44" customWidth="1"/>
    <col min="12805" max="12805" width="14" style="44" bestFit="1" customWidth="1"/>
    <col min="12806" max="12806" width="17.85546875" style="44" bestFit="1" customWidth="1"/>
    <col min="12807" max="12808" width="11.42578125" style="44"/>
    <col min="12809" max="12809" width="23.28515625" style="44" bestFit="1" customWidth="1"/>
    <col min="12810" max="12810" width="12.140625" style="44" customWidth="1"/>
    <col min="12811" max="12811" width="12.28515625" style="44" bestFit="1" customWidth="1"/>
    <col min="12812" max="12812" width="13.85546875" style="44" customWidth="1"/>
    <col min="12813" max="12813" width="11.42578125" style="44"/>
    <col min="12814" max="12814" width="12.28515625" style="44" customWidth="1"/>
    <col min="12815" max="12815" width="15.85546875" style="44" customWidth="1"/>
    <col min="12816" max="13056" width="11.42578125" style="44"/>
    <col min="13057" max="13057" width="3" style="44" customWidth="1"/>
    <col min="13058" max="13058" width="15.42578125" style="44" customWidth="1"/>
    <col min="13059" max="13059" width="17.85546875" style="44" bestFit="1" customWidth="1"/>
    <col min="13060" max="13060" width="11.140625" style="44" customWidth="1"/>
    <col min="13061" max="13061" width="14" style="44" bestFit="1" customWidth="1"/>
    <col min="13062" max="13062" width="17.85546875" style="44" bestFit="1" customWidth="1"/>
    <col min="13063" max="13064" width="11.42578125" style="44"/>
    <col min="13065" max="13065" width="23.28515625" style="44" bestFit="1" customWidth="1"/>
    <col min="13066" max="13066" width="12.140625" style="44" customWidth="1"/>
    <col min="13067" max="13067" width="12.28515625" style="44" bestFit="1" customWidth="1"/>
    <col min="13068" max="13068" width="13.85546875" style="44" customWidth="1"/>
    <col min="13069" max="13069" width="11.42578125" style="44"/>
    <col min="13070" max="13070" width="12.28515625" style="44" customWidth="1"/>
    <col min="13071" max="13071" width="15.85546875" style="44" customWidth="1"/>
    <col min="13072" max="13312" width="11.42578125" style="44"/>
    <col min="13313" max="13313" width="3" style="44" customWidth="1"/>
    <col min="13314" max="13314" width="15.42578125" style="44" customWidth="1"/>
    <col min="13315" max="13315" width="17.85546875" style="44" bestFit="1" customWidth="1"/>
    <col min="13316" max="13316" width="11.140625" style="44" customWidth="1"/>
    <col min="13317" max="13317" width="14" style="44" bestFit="1" customWidth="1"/>
    <col min="13318" max="13318" width="17.85546875" style="44" bestFit="1" customWidth="1"/>
    <col min="13319" max="13320" width="11.42578125" style="44"/>
    <col min="13321" max="13321" width="23.28515625" style="44" bestFit="1" customWidth="1"/>
    <col min="13322" max="13322" width="12.140625" style="44" customWidth="1"/>
    <col min="13323" max="13323" width="12.28515625" style="44" bestFit="1" customWidth="1"/>
    <col min="13324" max="13324" width="13.85546875" style="44" customWidth="1"/>
    <col min="13325" max="13325" width="11.42578125" style="44"/>
    <col min="13326" max="13326" width="12.28515625" style="44" customWidth="1"/>
    <col min="13327" max="13327" width="15.85546875" style="44" customWidth="1"/>
    <col min="13328" max="13568" width="11.42578125" style="44"/>
    <col min="13569" max="13569" width="3" style="44" customWidth="1"/>
    <col min="13570" max="13570" width="15.42578125" style="44" customWidth="1"/>
    <col min="13571" max="13571" width="17.85546875" style="44" bestFit="1" customWidth="1"/>
    <col min="13572" max="13572" width="11.140625" style="44" customWidth="1"/>
    <col min="13573" max="13573" width="14" style="44" bestFit="1" customWidth="1"/>
    <col min="13574" max="13574" width="17.85546875" style="44" bestFit="1" customWidth="1"/>
    <col min="13575" max="13576" width="11.42578125" style="44"/>
    <col min="13577" max="13577" width="23.28515625" style="44" bestFit="1" customWidth="1"/>
    <col min="13578" max="13578" width="12.140625" style="44" customWidth="1"/>
    <col min="13579" max="13579" width="12.28515625" style="44" bestFit="1" customWidth="1"/>
    <col min="13580" max="13580" width="13.85546875" style="44" customWidth="1"/>
    <col min="13581" max="13581" width="11.42578125" style="44"/>
    <col min="13582" max="13582" width="12.28515625" style="44" customWidth="1"/>
    <col min="13583" max="13583" width="15.85546875" style="44" customWidth="1"/>
    <col min="13584" max="13824" width="11.42578125" style="44"/>
    <col min="13825" max="13825" width="3" style="44" customWidth="1"/>
    <col min="13826" max="13826" width="15.42578125" style="44" customWidth="1"/>
    <col min="13827" max="13827" width="17.85546875" style="44" bestFit="1" customWidth="1"/>
    <col min="13828" max="13828" width="11.140625" style="44" customWidth="1"/>
    <col min="13829" max="13829" width="14" style="44" bestFit="1" customWidth="1"/>
    <col min="13830" max="13830" width="17.85546875" style="44" bestFit="1" customWidth="1"/>
    <col min="13831" max="13832" width="11.42578125" style="44"/>
    <col min="13833" max="13833" width="23.28515625" style="44" bestFit="1" customWidth="1"/>
    <col min="13834" max="13834" width="12.140625" style="44" customWidth="1"/>
    <col min="13835" max="13835" width="12.28515625" style="44" bestFit="1" customWidth="1"/>
    <col min="13836" max="13836" width="13.85546875" style="44" customWidth="1"/>
    <col min="13837" max="13837" width="11.42578125" style="44"/>
    <col min="13838" max="13838" width="12.28515625" style="44" customWidth="1"/>
    <col min="13839" max="13839" width="15.85546875" style="44" customWidth="1"/>
    <col min="13840" max="14080" width="11.42578125" style="44"/>
    <col min="14081" max="14081" width="3" style="44" customWidth="1"/>
    <col min="14082" max="14082" width="15.42578125" style="44" customWidth="1"/>
    <col min="14083" max="14083" width="17.85546875" style="44" bestFit="1" customWidth="1"/>
    <col min="14084" max="14084" width="11.140625" style="44" customWidth="1"/>
    <col min="14085" max="14085" width="14" style="44" bestFit="1" customWidth="1"/>
    <col min="14086" max="14086" width="17.85546875" style="44" bestFit="1" customWidth="1"/>
    <col min="14087" max="14088" width="11.42578125" style="44"/>
    <col min="14089" max="14089" width="23.28515625" style="44" bestFit="1" customWidth="1"/>
    <col min="14090" max="14090" width="12.140625" style="44" customWidth="1"/>
    <col min="14091" max="14091" width="12.28515625" style="44" bestFit="1" customWidth="1"/>
    <col min="14092" max="14092" width="13.85546875" style="44" customWidth="1"/>
    <col min="14093" max="14093" width="11.42578125" style="44"/>
    <col min="14094" max="14094" width="12.28515625" style="44" customWidth="1"/>
    <col min="14095" max="14095" width="15.85546875" style="44" customWidth="1"/>
    <col min="14096" max="14336" width="11.42578125" style="44"/>
    <col min="14337" max="14337" width="3" style="44" customWidth="1"/>
    <col min="14338" max="14338" width="15.42578125" style="44" customWidth="1"/>
    <col min="14339" max="14339" width="17.85546875" style="44" bestFit="1" customWidth="1"/>
    <col min="14340" max="14340" width="11.140625" style="44" customWidth="1"/>
    <col min="14341" max="14341" width="14" style="44" bestFit="1" customWidth="1"/>
    <col min="14342" max="14342" width="17.85546875" style="44" bestFit="1" customWidth="1"/>
    <col min="14343" max="14344" width="11.42578125" style="44"/>
    <col min="14345" max="14345" width="23.28515625" style="44" bestFit="1" customWidth="1"/>
    <col min="14346" max="14346" width="12.140625" style="44" customWidth="1"/>
    <col min="14347" max="14347" width="12.28515625" style="44" bestFit="1" customWidth="1"/>
    <col min="14348" max="14348" width="13.85546875" style="44" customWidth="1"/>
    <col min="14349" max="14349" width="11.42578125" style="44"/>
    <col min="14350" max="14350" width="12.28515625" style="44" customWidth="1"/>
    <col min="14351" max="14351" width="15.85546875" style="44" customWidth="1"/>
    <col min="14352" max="14592" width="11.42578125" style="44"/>
    <col min="14593" max="14593" width="3" style="44" customWidth="1"/>
    <col min="14594" max="14594" width="15.42578125" style="44" customWidth="1"/>
    <col min="14595" max="14595" width="17.85546875" style="44" bestFit="1" customWidth="1"/>
    <col min="14596" max="14596" width="11.140625" style="44" customWidth="1"/>
    <col min="14597" max="14597" width="14" style="44" bestFit="1" customWidth="1"/>
    <col min="14598" max="14598" width="17.85546875" style="44" bestFit="1" customWidth="1"/>
    <col min="14599" max="14600" width="11.42578125" style="44"/>
    <col min="14601" max="14601" width="23.28515625" style="44" bestFit="1" customWidth="1"/>
    <col min="14602" max="14602" width="12.140625" style="44" customWidth="1"/>
    <col min="14603" max="14603" width="12.28515625" style="44" bestFit="1" customWidth="1"/>
    <col min="14604" max="14604" width="13.85546875" style="44" customWidth="1"/>
    <col min="14605" max="14605" width="11.42578125" style="44"/>
    <col min="14606" max="14606" width="12.28515625" style="44" customWidth="1"/>
    <col min="14607" max="14607" width="15.85546875" style="44" customWidth="1"/>
    <col min="14608" max="14848" width="11.42578125" style="44"/>
    <col min="14849" max="14849" width="3" style="44" customWidth="1"/>
    <col min="14850" max="14850" width="15.42578125" style="44" customWidth="1"/>
    <col min="14851" max="14851" width="17.85546875" style="44" bestFit="1" customWidth="1"/>
    <col min="14852" max="14852" width="11.140625" style="44" customWidth="1"/>
    <col min="14853" max="14853" width="14" style="44" bestFit="1" customWidth="1"/>
    <col min="14854" max="14854" width="17.85546875" style="44" bestFit="1" customWidth="1"/>
    <col min="14855" max="14856" width="11.42578125" style="44"/>
    <col min="14857" max="14857" width="23.28515625" style="44" bestFit="1" customWidth="1"/>
    <col min="14858" max="14858" width="12.140625" style="44" customWidth="1"/>
    <col min="14859" max="14859" width="12.28515625" style="44" bestFit="1" customWidth="1"/>
    <col min="14860" max="14860" width="13.85546875" style="44" customWidth="1"/>
    <col min="14861" max="14861" width="11.42578125" style="44"/>
    <col min="14862" max="14862" width="12.28515625" style="44" customWidth="1"/>
    <col min="14863" max="14863" width="15.85546875" style="44" customWidth="1"/>
    <col min="14864" max="15104" width="11.42578125" style="44"/>
    <col min="15105" max="15105" width="3" style="44" customWidth="1"/>
    <col min="15106" max="15106" width="15.42578125" style="44" customWidth="1"/>
    <col min="15107" max="15107" width="17.85546875" style="44" bestFit="1" customWidth="1"/>
    <col min="15108" max="15108" width="11.140625" style="44" customWidth="1"/>
    <col min="15109" max="15109" width="14" style="44" bestFit="1" customWidth="1"/>
    <col min="15110" max="15110" width="17.85546875" style="44" bestFit="1" customWidth="1"/>
    <col min="15111" max="15112" width="11.42578125" style="44"/>
    <col min="15113" max="15113" width="23.28515625" style="44" bestFit="1" customWidth="1"/>
    <col min="15114" max="15114" width="12.140625" style="44" customWidth="1"/>
    <col min="15115" max="15115" width="12.28515625" style="44" bestFit="1" customWidth="1"/>
    <col min="15116" max="15116" width="13.85546875" style="44" customWidth="1"/>
    <col min="15117" max="15117" width="11.42578125" style="44"/>
    <col min="15118" max="15118" width="12.28515625" style="44" customWidth="1"/>
    <col min="15119" max="15119" width="15.85546875" style="44" customWidth="1"/>
    <col min="15120" max="15360" width="11.42578125" style="44"/>
    <col min="15361" max="15361" width="3" style="44" customWidth="1"/>
    <col min="15362" max="15362" width="15.42578125" style="44" customWidth="1"/>
    <col min="15363" max="15363" width="17.85546875" style="44" bestFit="1" customWidth="1"/>
    <col min="15364" max="15364" width="11.140625" style="44" customWidth="1"/>
    <col min="15365" max="15365" width="14" style="44" bestFit="1" customWidth="1"/>
    <col min="15366" max="15366" width="17.85546875" style="44" bestFit="1" customWidth="1"/>
    <col min="15367" max="15368" width="11.42578125" style="44"/>
    <col min="15369" max="15369" width="23.28515625" style="44" bestFit="1" customWidth="1"/>
    <col min="15370" max="15370" width="12.140625" style="44" customWidth="1"/>
    <col min="15371" max="15371" width="12.28515625" style="44" bestFit="1" customWidth="1"/>
    <col min="15372" max="15372" width="13.85546875" style="44" customWidth="1"/>
    <col min="15373" max="15373" width="11.42578125" style="44"/>
    <col min="15374" max="15374" width="12.28515625" style="44" customWidth="1"/>
    <col min="15375" max="15375" width="15.85546875" style="44" customWidth="1"/>
    <col min="15376" max="15616" width="11.42578125" style="44"/>
    <col min="15617" max="15617" width="3" style="44" customWidth="1"/>
    <col min="15618" max="15618" width="15.42578125" style="44" customWidth="1"/>
    <col min="15619" max="15619" width="17.85546875" style="44" bestFit="1" customWidth="1"/>
    <col min="15620" max="15620" width="11.140625" style="44" customWidth="1"/>
    <col min="15621" max="15621" width="14" style="44" bestFit="1" customWidth="1"/>
    <col min="15622" max="15622" width="17.85546875" style="44" bestFit="1" customWidth="1"/>
    <col min="15623" max="15624" width="11.42578125" style="44"/>
    <col min="15625" max="15625" width="23.28515625" style="44" bestFit="1" customWidth="1"/>
    <col min="15626" max="15626" width="12.140625" style="44" customWidth="1"/>
    <col min="15627" max="15627" width="12.28515625" style="44" bestFit="1" customWidth="1"/>
    <col min="15628" max="15628" width="13.85546875" style="44" customWidth="1"/>
    <col min="15629" max="15629" width="11.42578125" style="44"/>
    <col min="15630" max="15630" width="12.28515625" style="44" customWidth="1"/>
    <col min="15631" max="15631" width="15.85546875" style="44" customWidth="1"/>
    <col min="15632" max="15872" width="11.42578125" style="44"/>
    <col min="15873" max="15873" width="3" style="44" customWidth="1"/>
    <col min="15874" max="15874" width="15.42578125" style="44" customWidth="1"/>
    <col min="15875" max="15875" width="17.85546875" style="44" bestFit="1" customWidth="1"/>
    <col min="15876" max="15876" width="11.140625" style="44" customWidth="1"/>
    <col min="15877" max="15877" width="14" style="44" bestFit="1" customWidth="1"/>
    <col min="15878" max="15878" width="17.85546875" style="44" bestFit="1" customWidth="1"/>
    <col min="15879" max="15880" width="11.42578125" style="44"/>
    <col min="15881" max="15881" width="23.28515625" style="44" bestFit="1" customWidth="1"/>
    <col min="15882" max="15882" width="12.140625" style="44" customWidth="1"/>
    <col min="15883" max="15883" width="12.28515625" style="44" bestFit="1" customWidth="1"/>
    <col min="15884" max="15884" width="13.85546875" style="44" customWidth="1"/>
    <col min="15885" max="15885" width="11.42578125" style="44"/>
    <col min="15886" max="15886" width="12.28515625" style="44" customWidth="1"/>
    <col min="15887" max="15887" width="15.85546875" style="44" customWidth="1"/>
    <col min="15888" max="16128" width="11.42578125" style="44"/>
    <col min="16129" max="16129" width="3" style="44" customWidth="1"/>
    <col min="16130" max="16130" width="15.42578125" style="44" customWidth="1"/>
    <col min="16131" max="16131" width="17.85546875" style="44" bestFit="1" customWidth="1"/>
    <col min="16132" max="16132" width="11.140625" style="44" customWidth="1"/>
    <col min="16133" max="16133" width="14" style="44" bestFit="1" customWidth="1"/>
    <col min="16134" max="16134" width="17.85546875" style="44" bestFit="1" customWidth="1"/>
    <col min="16135" max="16136" width="11.42578125" style="44"/>
    <col min="16137" max="16137" width="23.28515625" style="44" bestFit="1" customWidth="1"/>
    <col min="16138" max="16138" width="12.140625" style="44" customWidth="1"/>
    <col min="16139" max="16139" width="12.28515625" style="44" bestFit="1" customWidth="1"/>
    <col min="16140" max="16140" width="13.85546875" style="44" customWidth="1"/>
    <col min="16141" max="16141" width="11.42578125" style="44"/>
    <col min="16142" max="16142" width="12.28515625" style="44" customWidth="1"/>
    <col min="16143" max="16143" width="15.85546875" style="44" customWidth="1"/>
    <col min="16144" max="16384" width="11.42578125" style="44"/>
  </cols>
  <sheetData>
    <row r="1" spans="2:15" s="33" customFormat="1" ht="15" x14ac:dyDescent="0.25">
      <c r="N1" s="34"/>
    </row>
    <row r="2" spans="2:15" s="33" customFormat="1" ht="66" customHeight="1" x14ac:dyDescent="0.25">
      <c r="C2" s="179" t="s">
        <v>115</v>
      </c>
      <c r="D2" s="179"/>
      <c r="E2" s="179"/>
      <c r="F2" s="179"/>
      <c r="G2" s="179"/>
      <c r="H2" s="179"/>
      <c r="I2" s="179"/>
      <c r="J2" s="179"/>
      <c r="K2" s="179"/>
      <c r="L2" s="179"/>
      <c r="M2" s="179"/>
      <c r="N2" s="179"/>
      <c r="O2" s="179"/>
    </row>
    <row r="3" spans="2:15" s="33" customFormat="1" ht="66" customHeight="1" x14ac:dyDescent="0.25">
      <c r="C3" s="151"/>
      <c r="D3" s="151"/>
      <c r="E3" s="151"/>
      <c r="F3" s="151"/>
      <c r="G3" s="151"/>
      <c r="H3" s="151"/>
      <c r="I3" s="151"/>
      <c r="J3" s="151"/>
      <c r="K3" s="151"/>
      <c r="L3" s="151"/>
      <c r="M3" s="151"/>
      <c r="N3" s="151"/>
      <c r="O3" s="151"/>
    </row>
    <row r="4" spans="2:15" s="33" customFormat="1" ht="66" customHeight="1" x14ac:dyDescent="0.25">
      <c r="C4" s="151"/>
      <c r="D4" s="151"/>
      <c r="E4" s="151"/>
      <c r="F4" s="151"/>
      <c r="G4" s="151"/>
      <c r="H4" s="151"/>
      <c r="I4" s="151"/>
      <c r="J4" s="151"/>
      <c r="K4" s="151"/>
      <c r="L4" s="151"/>
      <c r="M4" s="151"/>
      <c r="N4" s="151"/>
      <c r="O4" s="151"/>
    </row>
    <row r="5" spans="2:15" s="33" customFormat="1" ht="31.5" customHeight="1" x14ac:dyDescent="0.25">
      <c r="C5" s="177" t="s">
        <v>63</v>
      </c>
      <c r="D5" s="178"/>
      <c r="E5" s="178"/>
      <c r="F5" s="178"/>
      <c r="G5" s="178"/>
      <c r="H5" s="178"/>
      <c r="I5" s="178"/>
      <c r="J5" s="178"/>
      <c r="K5" s="178"/>
      <c r="L5" s="178"/>
      <c r="M5" s="178"/>
      <c r="N5" s="178"/>
      <c r="O5" s="178"/>
    </row>
    <row r="6" spans="2:15" s="33" customFormat="1" ht="34.5" customHeight="1" x14ac:dyDescent="0.25">
      <c r="B6" s="35"/>
      <c r="C6" s="192" t="s">
        <v>67</v>
      </c>
      <c r="D6" s="192"/>
      <c r="E6" s="192"/>
      <c r="F6" s="192"/>
      <c r="G6" s="192"/>
      <c r="H6" s="192"/>
      <c r="I6" s="192"/>
      <c r="J6" s="192"/>
      <c r="K6" s="192"/>
      <c r="L6" s="192"/>
      <c r="M6" s="192"/>
      <c r="N6" s="192"/>
      <c r="O6" s="192"/>
    </row>
    <row r="7" spans="2:15" s="33" customFormat="1" ht="14.25" customHeight="1" x14ac:dyDescent="0.25">
      <c r="B7" s="35"/>
      <c r="C7" s="186" t="s">
        <v>43</v>
      </c>
      <c r="D7" s="187"/>
      <c r="E7" s="187"/>
      <c r="F7" s="187"/>
      <c r="G7" s="187"/>
      <c r="H7" s="187"/>
      <c r="I7" s="187"/>
      <c r="J7" s="187"/>
      <c r="K7" s="187"/>
      <c r="L7" s="187"/>
      <c r="M7" s="187"/>
      <c r="N7" s="187"/>
      <c r="O7" s="187"/>
    </row>
    <row r="8" spans="2:15" s="33" customFormat="1" ht="14.25" customHeight="1" x14ac:dyDescent="0.25">
      <c r="B8" s="35"/>
      <c r="C8" s="35"/>
      <c r="D8" s="35"/>
      <c r="E8" s="35"/>
      <c r="F8" s="35"/>
      <c r="G8" s="35"/>
      <c r="H8" s="35"/>
      <c r="I8" s="35"/>
      <c r="J8" s="35"/>
      <c r="K8" s="35"/>
      <c r="L8" s="35"/>
      <c r="M8" s="35"/>
      <c r="N8" s="36"/>
      <c r="O8" s="35"/>
    </row>
    <row r="9" spans="2:15" s="33" customFormat="1" ht="14.25" customHeight="1" x14ac:dyDescent="0.25">
      <c r="B9" s="35"/>
      <c r="C9" s="35"/>
      <c r="D9" s="35"/>
      <c r="E9" s="35"/>
      <c r="F9" s="35"/>
      <c r="G9" s="35"/>
      <c r="H9" s="35"/>
      <c r="I9" s="35"/>
      <c r="J9" s="35"/>
      <c r="K9" s="35"/>
      <c r="L9" s="35"/>
      <c r="M9" s="35"/>
      <c r="N9" s="36"/>
      <c r="O9" s="35"/>
    </row>
    <row r="10" spans="2:15" s="33" customFormat="1" ht="14.25" customHeight="1" x14ac:dyDescent="0.25">
      <c r="B10" s="35"/>
      <c r="C10" s="35"/>
      <c r="D10" s="35"/>
      <c r="E10" s="35"/>
      <c r="F10" s="35"/>
      <c r="G10" s="35"/>
      <c r="H10" s="35"/>
      <c r="I10" s="35"/>
      <c r="J10" s="35"/>
      <c r="K10" s="35"/>
      <c r="L10" s="35"/>
      <c r="M10" s="35"/>
      <c r="N10" s="36"/>
      <c r="O10" s="35"/>
    </row>
    <row r="11" spans="2:15" s="33" customFormat="1" ht="14.25" customHeight="1" x14ac:dyDescent="0.25">
      <c r="B11" s="37" t="s">
        <v>8</v>
      </c>
      <c r="C11" s="37"/>
      <c r="D11" s="38"/>
      <c r="E11" s="189"/>
      <c r="F11" s="189"/>
      <c r="G11" s="189"/>
      <c r="H11" s="189"/>
      <c r="I11" s="189"/>
      <c r="J11" s="189"/>
      <c r="K11" s="189"/>
      <c r="L11" s="189"/>
      <c r="M11" s="189"/>
      <c r="N11" s="189"/>
      <c r="O11" s="189"/>
    </row>
    <row r="12" spans="2:15" s="33" customFormat="1" ht="15" x14ac:dyDescent="0.25">
      <c r="B12" s="188" t="s">
        <v>9</v>
      </c>
      <c r="C12" s="188"/>
      <c r="D12" s="38"/>
      <c r="E12" s="190"/>
      <c r="F12" s="190"/>
      <c r="G12" s="190"/>
      <c r="H12" s="190"/>
      <c r="I12" s="190"/>
      <c r="J12" s="190"/>
      <c r="K12" s="190"/>
      <c r="L12" s="190"/>
      <c r="M12" s="190"/>
      <c r="N12" s="190"/>
      <c r="O12" s="190"/>
    </row>
    <row r="13" spans="2:15" s="33" customFormat="1" ht="15" x14ac:dyDescent="0.25">
      <c r="B13" s="37"/>
      <c r="C13" s="37"/>
      <c r="D13" s="38"/>
      <c r="E13" s="39"/>
      <c r="F13" s="39"/>
      <c r="G13" s="39"/>
      <c r="H13" s="39"/>
      <c r="I13" s="39"/>
      <c r="J13" s="39"/>
      <c r="K13" s="39"/>
      <c r="L13" s="39"/>
      <c r="M13" s="39"/>
      <c r="N13" s="40"/>
    </row>
    <row r="14" spans="2:15" s="33" customFormat="1" ht="15" x14ac:dyDescent="0.25">
      <c r="B14" s="37"/>
      <c r="C14" s="37"/>
      <c r="D14" s="38"/>
      <c r="E14" s="39"/>
      <c r="F14" s="39"/>
      <c r="G14" s="39"/>
      <c r="H14" s="39"/>
      <c r="I14" s="39"/>
      <c r="J14" s="39"/>
      <c r="K14" s="39"/>
      <c r="L14" s="39"/>
      <c r="M14" s="39"/>
      <c r="N14" s="40"/>
    </row>
    <row r="15" spans="2:15" s="33" customFormat="1" ht="15" hidden="1" x14ac:dyDescent="0.25">
      <c r="B15" s="37" t="s">
        <v>10</v>
      </c>
      <c r="C15" s="37"/>
      <c r="D15" s="38"/>
      <c r="E15" s="191"/>
      <c r="F15" s="191"/>
      <c r="G15" s="191"/>
      <c r="H15" s="191"/>
      <c r="I15" s="191"/>
      <c r="J15" s="191"/>
      <c r="K15" s="191"/>
      <c r="L15" s="191"/>
      <c r="M15" s="191"/>
      <c r="N15" s="191"/>
      <c r="O15" s="191"/>
    </row>
    <row r="16" spans="2:15" s="33" customFormat="1" ht="15" hidden="1" x14ac:dyDescent="0.25">
      <c r="B16" s="188" t="s">
        <v>11</v>
      </c>
      <c r="C16" s="188"/>
      <c r="D16" s="38"/>
      <c r="E16" s="193"/>
      <c r="F16" s="193"/>
      <c r="G16" s="193"/>
      <c r="H16" s="193"/>
      <c r="I16" s="193"/>
      <c r="J16" s="193"/>
      <c r="K16" s="193"/>
      <c r="L16" s="193"/>
      <c r="M16" s="193"/>
      <c r="N16" s="193"/>
      <c r="O16" s="193"/>
    </row>
    <row r="17" spans="1:16" s="33" customFormat="1" ht="15" hidden="1" x14ac:dyDescent="0.25">
      <c r="B17" s="37" t="s">
        <v>12</v>
      </c>
      <c r="C17" s="37"/>
      <c r="D17" s="38"/>
      <c r="E17" s="193"/>
      <c r="F17" s="193"/>
      <c r="G17" s="193"/>
      <c r="H17" s="193"/>
      <c r="I17" s="193"/>
      <c r="J17" s="193"/>
      <c r="K17" s="193"/>
      <c r="L17" s="193"/>
      <c r="M17" s="193"/>
      <c r="N17" s="193"/>
      <c r="O17" s="193"/>
    </row>
    <row r="18" spans="1:16" s="33" customFormat="1" ht="15" x14ac:dyDescent="0.25">
      <c r="B18" s="41"/>
      <c r="C18" s="41"/>
      <c r="D18" s="41"/>
      <c r="E18" s="42"/>
      <c r="F18" s="42"/>
      <c r="G18" s="42"/>
      <c r="H18" s="42"/>
      <c r="I18" s="42"/>
      <c r="J18" s="42"/>
      <c r="K18" s="42"/>
      <c r="L18" s="42"/>
      <c r="M18" s="42"/>
      <c r="N18" s="43"/>
    </row>
    <row r="19" spans="1:16" s="33" customFormat="1" ht="15" x14ac:dyDescent="0.25">
      <c r="B19" s="42"/>
      <c r="C19" s="42"/>
      <c r="D19" s="42"/>
      <c r="E19" s="42"/>
      <c r="F19" s="42"/>
      <c r="G19" s="42"/>
      <c r="H19" s="42"/>
      <c r="I19" s="42"/>
      <c r="J19" s="42"/>
      <c r="K19" s="42"/>
      <c r="L19" s="42"/>
      <c r="M19" s="42"/>
      <c r="N19" s="43"/>
    </row>
    <row r="20" spans="1:16" ht="15.75" x14ac:dyDescent="0.25">
      <c r="B20" s="45"/>
      <c r="O20" s="46"/>
    </row>
    <row r="21" spans="1:16" ht="44.25" customHeight="1" x14ac:dyDescent="0.25">
      <c r="B21" s="171" t="s">
        <v>7</v>
      </c>
      <c r="C21" s="172"/>
      <c r="D21" s="172"/>
      <c r="E21" s="172"/>
      <c r="F21" s="172"/>
      <c r="G21" s="172"/>
      <c r="H21" s="172"/>
      <c r="I21" s="172"/>
      <c r="J21" s="172"/>
      <c r="K21" s="172"/>
      <c r="L21" s="172"/>
      <c r="M21" s="172"/>
      <c r="N21" s="172"/>
      <c r="O21" s="172"/>
    </row>
    <row r="22" spans="1:16" x14ac:dyDescent="0.25">
      <c r="A22" s="47"/>
      <c r="B22" s="47"/>
      <c r="C22" s="47"/>
      <c r="D22" s="47"/>
      <c r="E22" s="47"/>
      <c r="F22" s="47"/>
      <c r="G22" s="47"/>
      <c r="H22" s="47"/>
      <c r="I22" s="47"/>
      <c r="J22" s="47"/>
      <c r="K22" s="47"/>
      <c r="L22" s="47"/>
      <c r="M22" s="47"/>
      <c r="N22" s="47"/>
      <c r="O22" s="47"/>
      <c r="P22" s="47"/>
    </row>
    <row r="23" spans="1:16" ht="39" customHeight="1" x14ac:dyDescent="0.25">
      <c r="A23" s="47"/>
      <c r="B23" s="48"/>
      <c r="C23" s="180" t="s">
        <v>16</v>
      </c>
      <c r="D23" s="181"/>
      <c r="E23" s="181"/>
      <c r="F23" s="182" t="s">
        <v>52</v>
      </c>
      <c r="G23" s="183"/>
      <c r="H23" s="184"/>
      <c r="I23" s="180" t="s">
        <v>3</v>
      </c>
      <c r="J23" s="181"/>
      <c r="K23" s="185"/>
      <c r="L23" s="181" t="s">
        <v>14</v>
      </c>
      <c r="M23" s="181"/>
      <c r="N23" s="185"/>
      <c r="O23" s="47"/>
      <c r="P23" s="47"/>
    </row>
    <row r="24" spans="1:16" s="60" customFormat="1" ht="22.5" x14ac:dyDescent="0.25">
      <c r="A24" s="49" t="s">
        <v>15</v>
      </c>
      <c r="B24" s="50" t="s">
        <v>13</v>
      </c>
      <c r="C24" s="51" t="s">
        <v>0</v>
      </c>
      <c r="D24" s="52" t="s">
        <v>1</v>
      </c>
      <c r="E24" s="52" t="s">
        <v>47</v>
      </c>
      <c r="F24" s="53" t="s">
        <v>2</v>
      </c>
      <c r="G24" s="54" t="s">
        <v>1</v>
      </c>
      <c r="H24" s="55" t="s">
        <v>47</v>
      </c>
      <c r="I24" s="56" t="s">
        <v>3</v>
      </c>
      <c r="J24" s="57" t="s">
        <v>1</v>
      </c>
      <c r="K24" s="55" t="s">
        <v>47</v>
      </c>
      <c r="L24" s="57" t="s">
        <v>4</v>
      </c>
      <c r="M24" s="57" t="s">
        <v>1</v>
      </c>
      <c r="N24" s="55" t="s">
        <v>47</v>
      </c>
      <c r="O24" s="58" t="s">
        <v>5</v>
      </c>
      <c r="P24" s="59"/>
    </row>
    <row r="25" spans="1:16" s="60" customFormat="1" x14ac:dyDescent="0.25">
      <c r="A25" s="61">
        <v>1</v>
      </c>
      <c r="B25" s="19"/>
      <c r="C25" s="20"/>
      <c r="D25" s="62">
        <f>1+E59</f>
        <v>1.04</v>
      </c>
      <c r="E25" s="63">
        <f>C25/D25</f>
        <v>0</v>
      </c>
      <c r="F25" s="21"/>
      <c r="G25" s="64">
        <f>D25</f>
        <v>1.04</v>
      </c>
      <c r="H25" s="65">
        <f>F25/G25</f>
        <v>0</v>
      </c>
      <c r="I25" s="22"/>
      <c r="J25" s="64">
        <f>D25</f>
        <v>1.04</v>
      </c>
      <c r="K25" s="66">
        <f t="shared" ref="K25:K54" si="0">I25/J25</f>
        <v>0</v>
      </c>
      <c r="L25" s="23"/>
      <c r="M25" s="67">
        <f>D25</f>
        <v>1.04</v>
      </c>
      <c r="N25" s="66">
        <f>L25/M25</f>
        <v>0</v>
      </c>
      <c r="O25" s="68">
        <f>-C25-F25+I25+L25</f>
        <v>0</v>
      </c>
      <c r="P25" s="69"/>
    </row>
    <row r="26" spans="1:16" s="60" customFormat="1" x14ac:dyDescent="0.25">
      <c r="A26" s="70">
        <v>2</v>
      </c>
      <c r="B26" s="71">
        <f>B25+1</f>
        <v>1</v>
      </c>
      <c r="C26" s="24"/>
      <c r="D26" s="72">
        <f>$D$25*D25</f>
        <v>1.0816000000000001</v>
      </c>
      <c r="E26" s="72">
        <f>C26/D26</f>
        <v>0</v>
      </c>
      <c r="F26" s="25"/>
      <c r="G26" s="73">
        <f>$G$25*G25</f>
        <v>1.0816000000000001</v>
      </c>
      <c r="H26" s="74">
        <f t="shared" ref="H26:H54" si="1">F26/G26</f>
        <v>0</v>
      </c>
      <c r="I26" s="26"/>
      <c r="J26" s="75">
        <f>$J$25*J25</f>
        <v>1.0816000000000001</v>
      </c>
      <c r="K26" s="76">
        <f t="shared" si="0"/>
        <v>0</v>
      </c>
      <c r="L26" s="27"/>
      <c r="M26" s="75">
        <f>$M$25*M25</f>
        <v>1.0816000000000001</v>
      </c>
      <c r="N26" s="76">
        <f t="shared" ref="N26:N54" si="2">L26/M26</f>
        <v>0</v>
      </c>
      <c r="O26" s="77">
        <f t="shared" ref="O26:O54" si="3">-C26-F26+I26+L26</f>
        <v>0</v>
      </c>
      <c r="P26" s="69"/>
    </row>
    <row r="27" spans="1:16" s="60" customFormat="1" x14ac:dyDescent="0.25">
      <c r="A27" s="70">
        <v>3</v>
      </c>
      <c r="B27" s="71">
        <f t="shared" ref="B27:B54" si="4">B26+1</f>
        <v>2</v>
      </c>
      <c r="C27" s="24"/>
      <c r="D27" s="72">
        <f t="shared" ref="D27:D54" si="5">$D$25*D26</f>
        <v>1.1248640000000001</v>
      </c>
      <c r="E27" s="72">
        <f>C27/D27</f>
        <v>0</v>
      </c>
      <c r="F27" s="25"/>
      <c r="G27" s="73">
        <f t="shared" ref="G27:G54" si="6">$G$25*G26</f>
        <v>1.1248640000000001</v>
      </c>
      <c r="H27" s="74">
        <f t="shared" si="1"/>
        <v>0</v>
      </c>
      <c r="I27" s="26"/>
      <c r="J27" s="75">
        <f t="shared" ref="J27:J54" si="7">$J$25*J26</f>
        <v>1.1248640000000001</v>
      </c>
      <c r="K27" s="76">
        <f t="shared" si="0"/>
        <v>0</v>
      </c>
      <c r="L27" s="27"/>
      <c r="M27" s="75">
        <f t="shared" ref="M27:M54" si="8">$M$25*M26</f>
        <v>1.1248640000000001</v>
      </c>
      <c r="N27" s="76">
        <f t="shared" si="2"/>
        <v>0</v>
      </c>
      <c r="O27" s="77">
        <f t="shared" si="3"/>
        <v>0</v>
      </c>
      <c r="P27" s="69"/>
    </row>
    <row r="28" spans="1:16" s="60" customFormat="1" x14ac:dyDescent="0.25">
      <c r="A28" s="70">
        <v>4</v>
      </c>
      <c r="B28" s="71">
        <f t="shared" si="4"/>
        <v>3</v>
      </c>
      <c r="C28" s="24"/>
      <c r="D28" s="72">
        <f t="shared" si="5"/>
        <v>1.1698585600000002</v>
      </c>
      <c r="E28" s="72">
        <f>C28/D28</f>
        <v>0</v>
      </c>
      <c r="F28" s="25"/>
      <c r="G28" s="73">
        <f t="shared" si="6"/>
        <v>1.1698585600000002</v>
      </c>
      <c r="H28" s="74">
        <f t="shared" si="1"/>
        <v>0</v>
      </c>
      <c r="I28" s="26"/>
      <c r="J28" s="75">
        <f t="shared" si="7"/>
        <v>1.1698585600000002</v>
      </c>
      <c r="K28" s="76">
        <f t="shared" si="0"/>
        <v>0</v>
      </c>
      <c r="L28" s="27"/>
      <c r="M28" s="75">
        <f t="shared" si="8"/>
        <v>1.1698585600000002</v>
      </c>
      <c r="N28" s="76">
        <f t="shared" si="2"/>
        <v>0</v>
      </c>
      <c r="O28" s="77">
        <f t="shared" si="3"/>
        <v>0</v>
      </c>
      <c r="P28" s="69"/>
    </row>
    <row r="29" spans="1:16" s="60" customFormat="1" x14ac:dyDescent="0.25">
      <c r="A29" s="70">
        <v>5</v>
      </c>
      <c r="B29" s="71">
        <f t="shared" si="4"/>
        <v>4</v>
      </c>
      <c r="C29" s="24"/>
      <c r="D29" s="72">
        <f t="shared" si="5"/>
        <v>1.2166529024000003</v>
      </c>
      <c r="E29" s="72">
        <f>C29/D29</f>
        <v>0</v>
      </c>
      <c r="F29" s="25"/>
      <c r="G29" s="73">
        <f t="shared" si="6"/>
        <v>1.2166529024000003</v>
      </c>
      <c r="H29" s="74">
        <f t="shared" si="1"/>
        <v>0</v>
      </c>
      <c r="I29" s="26"/>
      <c r="J29" s="75">
        <f t="shared" si="7"/>
        <v>1.2166529024000003</v>
      </c>
      <c r="K29" s="76">
        <f t="shared" si="0"/>
        <v>0</v>
      </c>
      <c r="L29" s="27"/>
      <c r="M29" s="75">
        <f t="shared" si="8"/>
        <v>1.2166529024000003</v>
      </c>
      <c r="N29" s="76">
        <f t="shared" si="2"/>
        <v>0</v>
      </c>
      <c r="O29" s="77">
        <f t="shared" si="3"/>
        <v>0</v>
      </c>
      <c r="P29" s="69"/>
    </row>
    <row r="30" spans="1:16" s="60" customFormat="1" x14ac:dyDescent="0.25">
      <c r="A30" s="70">
        <v>6</v>
      </c>
      <c r="B30" s="71">
        <f t="shared" si="4"/>
        <v>5</v>
      </c>
      <c r="C30" s="24"/>
      <c r="D30" s="72">
        <f t="shared" si="5"/>
        <v>1.2653190184960004</v>
      </c>
      <c r="E30" s="72">
        <f t="shared" ref="E30:E54" si="9">C30/D30</f>
        <v>0</v>
      </c>
      <c r="F30" s="25"/>
      <c r="G30" s="73">
        <f t="shared" si="6"/>
        <v>1.2653190184960004</v>
      </c>
      <c r="H30" s="74">
        <f t="shared" si="1"/>
        <v>0</v>
      </c>
      <c r="I30" s="26"/>
      <c r="J30" s="75">
        <f t="shared" si="7"/>
        <v>1.2653190184960004</v>
      </c>
      <c r="K30" s="76">
        <f t="shared" si="0"/>
        <v>0</v>
      </c>
      <c r="L30" s="27"/>
      <c r="M30" s="75">
        <f t="shared" si="8"/>
        <v>1.2653190184960004</v>
      </c>
      <c r="N30" s="76">
        <f t="shared" si="2"/>
        <v>0</v>
      </c>
      <c r="O30" s="77">
        <f t="shared" si="3"/>
        <v>0</v>
      </c>
      <c r="P30" s="69"/>
    </row>
    <row r="31" spans="1:16" s="60" customFormat="1" x14ac:dyDescent="0.25">
      <c r="A31" s="70">
        <v>7</v>
      </c>
      <c r="B31" s="71">
        <f t="shared" si="4"/>
        <v>6</v>
      </c>
      <c r="C31" s="24"/>
      <c r="D31" s="72">
        <f t="shared" si="5"/>
        <v>1.3159317792358405</v>
      </c>
      <c r="E31" s="72">
        <f t="shared" si="9"/>
        <v>0</v>
      </c>
      <c r="F31" s="25"/>
      <c r="G31" s="73">
        <f t="shared" si="6"/>
        <v>1.3159317792358405</v>
      </c>
      <c r="H31" s="74">
        <f t="shared" si="1"/>
        <v>0</v>
      </c>
      <c r="I31" s="26"/>
      <c r="J31" s="75">
        <f t="shared" si="7"/>
        <v>1.3159317792358405</v>
      </c>
      <c r="K31" s="76">
        <f t="shared" si="0"/>
        <v>0</v>
      </c>
      <c r="L31" s="27"/>
      <c r="M31" s="75">
        <f t="shared" si="8"/>
        <v>1.3159317792358405</v>
      </c>
      <c r="N31" s="76">
        <f t="shared" si="2"/>
        <v>0</v>
      </c>
      <c r="O31" s="77">
        <f t="shared" si="3"/>
        <v>0</v>
      </c>
      <c r="P31" s="69"/>
    </row>
    <row r="32" spans="1:16" s="60" customFormat="1" x14ac:dyDescent="0.25">
      <c r="A32" s="70">
        <v>8</v>
      </c>
      <c r="B32" s="71">
        <f t="shared" si="4"/>
        <v>7</v>
      </c>
      <c r="C32" s="24"/>
      <c r="D32" s="72">
        <f t="shared" si="5"/>
        <v>1.3685690504052741</v>
      </c>
      <c r="E32" s="72">
        <f t="shared" si="9"/>
        <v>0</v>
      </c>
      <c r="F32" s="25"/>
      <c r="G32" s="73">
        <f t="shared" si="6"/>
        <v>1.3685690504052741</v>
      </c>
      <c r="H32" s="74">
        <f t="shared" si="1"/>
        <v>0</v>
      </c>
      <c r="I32" s="26"/>
      <c r="J32" s="75">
        <f t="shared" si="7"/>
        <v>1.3685690504052741</v>
      </c>
      <c r="K32" s="76">
        <f t="shared" si="0"/>
        <v>0</v>
      </c>
      <c r="L32" s="27"/>
      <c r="M32" s="75">
        <f t="shared" si="8"/>
        <v>1.3685690504052741</v>
      </c>
      <c r="N32" s="76">
        <f t="shared" si="2"/>
        <v>0</v>
      </c>
      <c r="O32" s="77">
        <f t="shared" si="3"/>
        <v>0</v>
      </c>
      <c r="P32" s="69"/>
    </row>
    <row r="33" spans="1:16" s="60" customFormat="1" x14ac:dyDescent="0.25">
      <c r="A33" s="70">
        <v>9</v>
      </c>
      <c r="B33" s="71">
        <f t="shared" si="4"/>
        <v>8</v>
      </c>
      <c r="C33" s="24"/>
      <c r="D33" s="72">
        <f t="shared" si="5"/>
        <v>1.4233118124214852</v>
      </c>
      <c r="E33" s="72">
        <f t="shared" si="9"/>
        <v>0</v>
      </c>
      <c r="F33" s="25"/>
      <c r="G33" s="73">
        <f t="shared" si="6"/>
        <v>1.4233118124214852</v>
      </c>
      <c r="H33" s="74">
        <f t="shared" si="1"/>
        <v>0</v>
      </c>
      <c r="I33" s="26"/>
      <c r="J33" s="75">
        <f t="shared" si="7"/>
        <v>1.4233118124214852</v>
      </c>
      <c r="K33" s="76">
        <f t="shared" si="0"/>
        <v>0</v>
      </c>
      <c r="L33" s="27"/>
      <c r="M33" s="75">
        <f t="shared" si="8"/>
        <v>1.4233118124214852</v>
      </c>
      <c r="N33" s="76">
        <f t="shared" si="2"/>
        <v>0</v>
      </c>
      <c r="O33" s="77">
        <f t="shared" si="3"/>
        <v>0</v>
      </c>
      <c r="P33" s="69"/>
    </row>
    <row r="34" spans="1:16" s="60" customFormat="1" x14ac:dyDescent="0.25">
      <c r="A34" s="70">
        <v>10</v>
      </c>
      <c r="B34" s="71">
        <f t="shared" si="4"/>
        <v>9</v>
      </c>
      <c r="C34" s="24"/>
      <c r="D34" s="72">
        <f t="shared" si="5"/>
        <v>1.4802442849183446</v>
      </c>
      <c r="E34" s="72">
        <f t="shared" si="9"/>
        <v>0</v>
      </c>
      <c r="F34" s="25"/>
      <c r="G34" s="73">
        <f t="shared" si="6"/>
        <v>1.4802442849183446</v>
      </c>
      <c r="H34" s="74">
        <f t="shared" si="1"/>
        <v>0</v>
      </c>
      <c r="I34" s="26"/>
      <c r="J34" s="75">
        <f t="shared" si="7"/>
        <v>1.4802442849183446</v>
      </c>
      <c r="K34" s="76">
        <f t="shared" si="0"/>
        <v>0</v>
      </c>
      <c r="L34" s="27"/>
      <c r="M34" s="75">
        <f t="shared" si="8"/>
        <v>1.4802442849183446</v>
      </c>
      <c r="N34" s="76">
        <f t="shared" si="2"/>
        <v>0</v>
      </c>
      <c r="O34" s="77">
        <f t="shared" si="3"/>
        <v>0</v>
      </c>
      <c r="P34" s="69"/>
    </row>
    <row r="35" spans="1:16" s="60" customFormat="1" x14ac:dyDescent="0.25">
      <c r="A35" s="70">
        <v>11</v>
      </c>
      <c r="B35" s="71">
        <f t="shared" si="4"/>
        <v>10</v>
      </c>
      <c r="C35" s="24"/>
      <c r="D35" s="72">
        <f t="shared" si="5"/>
        <v>1.5394540563150785</v>
      </c>
      <c r="E35" s="72">
        <f t="shared" si="9"/>
        <v>0</v>
      </c>
      <c r="F35" s="25"/>
      <c r="G35" s="73">
        <f t="shared" si="6"/>
        <v>1.5394540563150785</v>
      </c>
      <c r="H35" s="74">
        <f t="shared" si="1"/>
        <v>0</v>
      </c>
      <c r="I35" s="26"/>
      <c r="J35" s="75">
        <f t="shared" si="7"/>
        <v>1.5394540563150785</v>
      </c>
      <c r="K35" s="76">
        <f t="shared" si="0"/>
        <v>0</v>
      </c>
      <c r="L35" s="27"/>
      <c r="M35" s="75">
        <f t="shared" si="8"/>
        <v>1.5394540563150785</v>
      </c>
      <c r="N35" s="76">
        <f t="shared" si="2"/>
        <v>0</v>
      </c>
      <c r="O35" s="77">
        <f t="shared" si="3"/>
        <v>0</v>
      </c>
      <c r="P35" s="69"/>
    </row>
    <row r="36" spans="1:16" s="60" customFormat="1" x14ac:dyDescent="0.25">
      <c r="A36" s="70">
        <v>12</v>
      </c>
      <c r="B36" s="71">
        <f t="shared" si="4"/>
        <v>11</v>
      </c>
      <c r="C36" s="24"/>
      <c r="D36" s="72">
        <f t="shared" si="5"/>
        <v>1.6010322185676817</v>
      </c>
      <c r="E36" s="72">
        <f t="shared" si="9"/>
        <v>0</v>
      </c>
      <c r="F36" s="25"/>
      <c r="G36" s="73">
        <f t="shared" si="6"/>
        <v>1.6010322185676817</v>
      </c>
      <c r="H36" s="74">
        <f t="shared" si="1"/>
        <v>0</v>
      </c>
      <c r="I36" s="26"/>
      <c r="J36" s="75">
        <f t="shared" si="7"/>
        <v>1.6010322185676817</v>
      </c>
      <c r="K36" s="76">
        <f t="shared" si="0"/>
        <v>0</v>
      </c>
      <c r="L36" s="27"/>
      <c r="M36" s="75">
        <f t="shared" si="8"/>
        <v>1.6010322185676817</v>
      </c>
      <c r="N36" s="76">
        <f t="shared" si="2"/>
        <v>0</v>
      </c>
      <c r="O36" s="77">
        <f t="shared" si="3"/>
        <v>0</v>
      </c>
      <c r="P36" s="69"/>
    </row>
    <row r="37" spans="1:16" s="60" customFormat="1" x14ac:dyDescent="0.25">
      <c r="A37" s="70">
        <v>13</v>
      </c>
      <c r="B37" s="71">
        <f t="shared" si="4"/>
        <v>12</v>
      </c>
      <c r="C37" s="24"/>
      <c r="D37" s="72">
        <f t="shared" si="5"/>
        <v>1.6650735073103891</v>
      </c>
      <c r="E37" s="72">
        <f t="shared" si="9"/>
        <v>0</v>
      </c>
      <c r="F37" s="25"/>
      <c r="G37" s="73">
        <f t="shared" si="6"/>
        <v>1.6650735073103891</v>
      </c>
      <c r="H37" s="74">
        <f t="shared" si="1"/>
        <v>0</v>
      </c>
      <c r="I37" s="26"/>
      <c r="J37" s="75">
        <f t="shared" si="7"/>
        <v>1.6650735073103891</v>
      </c>
      <c r="K37" s="76">
        <f t="shared" si="0"/>
        <v>0</v>
      </c>
      <c r="L37" s="27"/>
      <c r="M37" s="75">
        <f t="shared" si="8"/>
        <v>1.6650735073103891</v>
      </c>
      <c r="N37" s="76">
        <f t="shared" si="2"/>
        <v>0</v>
      </c>
      <c r="O37" s="77">
        <f t="shared" si="3"/>
        <v>0</v>
      </c>
      <c r="P37" s="69"/>
    </row>
    <row r="38" spans="1:16" s="60" customFormat="1" x14ac:dyDescent="0.25">
      <c r="A38" s="70">
        <v>14</v>
      </c>
      <c r="B38" s="71">
        <f t="shared" si="4"/>
        <v>13</v>
      </c>
      <c r="C38" s="24"/>
      <c r="D38" s="72">
        <f t="shared" si="5"/>
        <v>1.7316764476028046</v>
      </c>
      <c r="E38" s="72">
        <f t="shared" si="9"/>
        <v>0</v>
      </c>
      <c r="F38" s="25"/>
      <c r="G38" s="73">
        <f t="shared" si="6"/>
        <v>1.7316764476028046</v>
      </c>
      <c r="H38" s="74">
        <f t="shared" si="1"/>
        <v>0</v>
      </c>
      <c r="I38" s="26"/>
      <c r="J38" s="75">
        <f t="shared" si="7"/>
        <v>1.7316764476028046</v>
      </c>
      <c r="K38" s="76">
        <f t="shared" si="0"/>
        <v>0</v>
      </c>
      <c r="L38" s="27"/>
      <c r="M38" s="75">
        <f t="shared" si="8"/>
        <v>1.7316764476028046</v>
      </c>
      <c r="N38" s="76">
        <f t="shared" si="2"/>
        <v>0</v>
      </c>
      <c r="O38" s="77">
        <f t="shared" si="3"/>
        <v>0</v>
      </c>
      <c r="P38" s="69"/>
    </row>
    <row r="39" spans="1:16" s="60" customFormat="1" x14ac:dyDescent="0.25">
      <c r="A39" s="70">
        <v>15</v>
      </c>
      <c r="B39" s="71">
        <f t="shared" si="4"/>
        <v>14</v>
      </c>
      <c r="C39" s="24"/>
      <c r="D39" s="72">
        <f t="shared" si="5"/>
        <v>1.8009435055069167</v>
      </c>
      <c r="E39" s="72">
        <f t="shared" si="9"/>
        <v>0</v>
      </c>
      <c r="F39" s="25"/>
      <c r="G39" s="73">
        <f t="shared" si="6"/>
        <v>1.8009435055069167</v>
      </c>
      <c r="H39" s="74">
        <f t="shared" si="1"/>
        <v>0</v>
      </c>
      <c r="I39" s="26"/>
      <c r="J39" s="75">
        <f t="shared" si="7"/>
        <v>1.8009435055069167</v>
      </c>
      <c r="K39" s="76">
        <f t="shared" si="0"/>
        <v>0</v>
      </c>
      <c r="L39" s="27"/>
      <c r="M39" s="75">
        <f t="shared" si="8"/>
        <v>1.8009435055069167</v>
      </c>
      <c r="N39" s="76">
        <f t="shared" si="2"/>
        <v>0</v>
      </c>
      <c r="O39" s="77">
        <f t="shared" si="3"/>
        <v>0</v>
      </c>
      <c r="P39" s="69"/>
    </row>
    <row r="40" spans="1:16" s="60" customFormat="1" x14ac:dyDescent="0.25">
      <c r="A40" s="70">
        <v>16</v>
      </c>
      <c r="B40" s="71">
        <f t="shared" si="4"/>
        <v>15</v>
      </c>
      <c r="C40" s="24"/>
      <c r="D40" s="72">
        <f t="shared" si="5"/>
        <v>1.8729812457271935</v>
      </c>
      <c r="E40" s="72">
        <f t="shared" si="9"/>
        <v>0</v>
      </c>
      <c r="F40" s="25"/>
      <c r="G40" s="73">
        <f t="shared" si="6"/>
        <v>1.8729812457271935</v>
      </c>
      <c r="H40" s="74">
        <f t="shared" si="1"/>
        <v>0</v>
      </c>
      <c r="I40" s="26"/>
      <c r="J40" s="75">
        <f t="shared" si="7"/>
        <v>1.8729812457271935</v>
      </c>
      <c r="K40" s="76">
        <f t="shared" si="0"/>
        <v>0</v>
      </c>
      <c r="L40" s="27"/>
      <c r="M40" s="75">
        <f t="shared" si="8"/>
        <v>1.8729812457271935</v>
      </c>
      <c r="N40" s="76">
        <f t="shared" si="2"/>
        <v>0</v>
      </c>
      <c r="O40" s="77">
        <f t="shared" si="3"/>
        <v>0</v>
      </c>
      <c r="P40" s="69"/>
    </row>
    <row r="41" spans="1:16" s="60" customFormat="1" x14ac:dyDescent="0.25">
      <c r="A41" s="70">
        <v>17</v>
      </c>
      <c r="B41" s="71">
        <f t="shared" si="4"/>
        <v>16</v>
      </c>
      <c r="C41" s="24"/>
      <c r="D41" s="72">
        <f t="shared" si="5"/>
        <v>1.9479004955562813</v>
      </c>
      <c r="E41" s="72">
        <f t="shared" si="9"/>
        <v>0</v>
      </c>
      <c r="F41" s="25"/>
      <c r="G41" s="73">
        <f t="shared" si="6"/>
        <v>1.9479004955562813</v>
      </c>
      <c r="H41" s="74">
        <f t="shared" si="1"/>
        <v>0</v>
      </c>
      <c r="I41" s="26"/>
      <c r="J41" s="75">
        <f t="shared" si="7"/>
        <v>1.9479004955562813</v>
      </c>
      <c r="K41" s="76">
        <f t="shared" si="0"/>
        <v>0</v>
      </c>
      <c r="L41" s="27"/>
      <c r="M41" s="75">
        <f t="shared" si="8"/>
        <v>1.9479004955562813</v>
      </c>
      <c r="N41" s="76">
        <f t="shared" si="2"/>
        <v>0</v>
      </c>
      <c r="O41" s="77">
        <f t="shared" si="3"/>
        <v>0</v>
      </c>
      <c r="P41" s="69"/>
    </row>
    <row r="42" spans="1:16" s="60" customFormat="1" x14ac:dyDescent="0.25">
      <c r="A42" s="70">
        <v>18</v>
      </c>
      <c r="B42" s="71">
        <f t="shared" si="4"/>
        <v>17</v>
      </c>
      <c r="C42" s="24"/>
      <c r="D42" s="72">
        <f t="shared" si="5"/>
        <v>2.0258165153785326</v>
      </c>
      <c r="E42" s="72">
        <f t="shared" si="9"/>
        <v>0</v>
      </c>
      <c r="F42" s="25"/>
      <c r="G42" s="73">
        <f t="shared" si="6"/>
        <v>2.0258165153785326</v>
      </c>
      <c r="H42" s="74">
        <f t="shared" si="1"/>
        <v>0</v>
      </c>
      <c r="I42" s="26"/>
      <c r="J42" s="75">
        <f t="shared" si="7"/>
        <v>2.0258165153785326</v>
      </c>
      <c r="K42" s="76">
        <f t="shared" si="0"/>
        <v>0</v>
      </c>
      <c r="L42" s="27"/>
      <c r="M42" s="75">
        <f t="shared" si="8"/>
        <v>2.0258165153785326</v>
      </c>
      <c r="N42" s="76">
        <f t="shared" si="2"/>
        <v>0</v>
      </c>
      <c r="O42" s="77">
        <f t="shared" si="3"/>
        <v>0</v>
      </c>
      <c r="P42" s="69"/>
    </row>
    <row r="43" spans="1:16" s="60" customFormat="1" x14ac:dyDescent="0.25">
      <c r="A43" s="70">
        <v>19</v>
      </c>
      <c r="B43" s="71">
        <f t="shared" si="4"/>
        <v>18</v>
      </c>
      <c r="C43" s="24"/>
      <c r="D43" s="72">
        <f t="shared" si="5"/>
        <v>2.1068491759936738</v>
      </c>
      <c r="E43" s="72">
        <f t="shared" si="9"/>
        <v>0</v>
      </c>
      <c r="F43" s="25"/>
      <c r="G43" s="73">
        <f t="shared" si="6"/>
        <v>2.1068491759936738</v>
      </c>
      <c r="H43" s="74">
        <f t="shared" si="1"/>
        <v>0</v>
      </c>
      <c r="I43" s="26"/>
      <c r="J43" s="75">
        <f t="shared" si="7"/>
        <v>2.1068491759936738</v>
      </c>
      <c r="K43" s="76">
        <f t="shared" si="0"/>
        <v>0</v>
      </c>
      <c r="L43" s="27"/>
      <c r="M43" s="75">
        <f t="shared" si="8"/>
        <v>2.1068491759936738</v>
      </c>
      <c r="N43" s="76">
        <f t="shared" si="2"/>
        <v>0</v>
      </c>
      <c r="O43" s="77">
        <f t="shared" si="3"/>
        <v>0</v>
      </c>
      <c r="P43" s="69"/>
    </row>
    <row r="44" spans="1:16" s="60" customFormat="1" x14ac:dyDescent="0.25">
      <c r="A44" s="70">
        <v>20</v>
      </c>
      <c r="B44" s="71">
        <f t="shared" si="4"/>
        <v>19</v>
      </c>
      <c r="C44" s="24"/>
      <c r="D44" s="72">
        <f t="shared" si="5"/>
        <v>2.1911231430334208</v>
      </c>
      <c r="E44" s="72">
        <f t="shared" si="9"/>
        <v>0</v>
      </c>
      <c r="F44" s="25"/>
      <c r="G44" s="73">
        <f t="shared" si="6"/>
        <v>2.1911231430334208</v>
      </c>
      <c r="H44" s="74">
        <f t="shared" si="1"/>
        <v>0</v>
      </c>
      <c r="I44" s="26"/>
      <c r="J44" s="75">
        <f t="shared" si="7"/>
        <v>2.1911231430334208</v>
      </c>
      <c r="K44" s="76">
        <f t="shared" si="0"/>
        <v>0</v>
      </c>
      <c r="L44" s="27"/>
      <c r="M44" s="75">
        <f t="shared" si="8"/>
        <v>2.1911231430334208</v>
      </c>
      <c r="N44" s="76">
        <f t="shared" si="2"/>
        <v>0</v>
      </c>
      <c r="O44" s="77">
        <f t="shared" si="3"/>
        <v>0</v>
      </c>
      <c r="P44" s="69"/>
    </row>
    <row r="45" spans="1:16" s="60" customFormat="1" x14ac:dyDescent="0.25">
      <c r="A45" s="70">
        <v>21</v>
      </c>
      <c r="B45" s="71">
        <f t="shared" si="4"/>
        <v>20</v>
      </c>
      <c r="C45" s="24"/>
      <c r="D45" s="72">
        <f t="shared" si="5"/>
        <v>2.2787680687547578</v>
      </c>
      <c r="E45" s="72">
        <f t="shared" si="9"/>
        <v>0</v>
      </c>
      <c r="F45" s="25"/>
      <c r="G45" s="73">
        <f t="shared" si="6"/>
        <v>2.2787680687547578</v>
      </c>
      <c r="H45" s="74">
        <f t="shared" si="1"/>
        <v>0</v>
      </c>
      <c r="I45" s="26"/>
      <c r="J45" s="75">
        <f t="shared" si="7"/>
        <v>2.2787680687547578</v>
      </c>
      <c r="K45" s="76">
        <f t="shared" si="0"/>
        <v>0</v>
      </c>
      <c r="L45" s="27"/>
      <c r="M45" s="75">
        <f t="shared" si="8"/>
        <v>2.2787680687547578</v>
      </c>
      <c r="N45" s="76">
        <f t="shared" si="2"/>
        <v>0</v>
      </c>
      <c r="O45" s="77">
        <f t="shared" si="3"/>
        <v>0</v>
      </c>
      <c r="P45" s="69"/>
    </row>
    <row r="46" spans="1:16" s="60" customFormat="1" x14ac:dyDescent="0.25">
      <c r="A46" s="70">
        <v>22</v>
      </c>
      <c r="B46" s="71">
        <f t="shared" si="4"/>
        <v>21</v>
      </c>
      <c r="C46" s="24"/>
      <c r="D46" s="72">
        <f t="shared" si="5"/>
        <v>2.369918791504948</v>
      </c>
      <c r="E46" s="72">
        <f t="shared" si="9"/>
        <v>0</v>
      </c>
      <c r="F46" s="25"/>
      <c r="G46" s="73">
        <f t="shared" si="6"/>
        <v>2.369918791504948</v>
      </c>
      <c r="H46" s="74">
        <f t="shared" si="1"/>
        <v>0</v>
      </c>
      <c r="I46" s="26"/>
      <c r="J46" s="75">
        <f t="shared" si="7"/>
        <v>2.369918791504948</v>
      </c>
      <c r="K46" s="76">
        <f t="shared" si="0"/>
        <v>0</v>
      </c>
      <c r="L46" s="27"/>
      <c r="M46" s="75">
        <f t="shared" si="8"/>
        <v>2.369918791504948</v>
      </c>
      <c r="N46" s="76">
        <f t="shared" si="2"/>
        <v>0</v>
      </c>
      <c r="O46" s="77">
        <f t="shared" si="3"/>
        <v>0</v>
      </c>
      <c r="P46" s="69"/>
    </row>
    <row r="47" spans="1:16" s="60" customFormat="1" x14ac:dyDescent="0.25">
      <c r="A47" s="70">
        <v>23</v>
      </c>
      <c r="B47" s="71">
        <f t="shared" si="4"/>
        <v>22</v>
      </c>
      <c r="C47" s="24"/>
      <c r="D47" s="72">
        <f t="shared" si="5"/>
        <v>2.4647155431651462</v>
      </c>
      <c r="E47" s="72">
        <f t="shared" si="9"/>
        <v>0</v>
      </c>
      <c r="F47" s="25"/>
      <c r="G47" s="73">
        <f t="shared" si="6"/>
        <v>2.4647155431651462</v>
      </c>
      <c r="H47" s="74">
        <f t="shared" si="1"/>
        <v>0</v>
      </c>
      <c r="I47" s="26"/>
      <c r="J47" s="75">
        <f t="shared" si="7"/>
        <v>2.4647155431651462</v>
      </c>
      <c r="K47" s="76">
        <f t="shared" si="0"/>
        <v>0</v>
      </c>
      <c r="L47" s="27"/>
      <c r="M47" s="75">
        <f t="shared" si="8"/>
        <v>2.4647155431651462</v>
      </c>
      <c r="N47" s="76">
        <f t="shared" si="2"/>
        <v>0</v>
      </c>
      <c r="O47" s="77">
        <f t="shared" si="3"/>
        <v>0</v>
      </c>
      <c r="P47" s="69"/>
    </row>
    <row r="48" spans="1:16" s="60" customFormat="1" x14ac:dyDescent="0.25">
      <c r="A48" s="70">
        <v>24</v>
      </c>
      <c r="B48" s="71">
        <f t="shared" si="4"/>
        <v>23</v>
      </c>
      <c r="C48" s="24"/>
      <c r="D48" s="72">
        <f t="shared" si="5"/>
        <v>2.5633041648917523</v>
      </c>
      <c r="E48" s="72">
        <f t="shared" si="9"/>
        <v>0</v>
      </c>
      <c r="F48" s="25"/>
      <c r="G48" s="73">
        <f t="shared" si="6"/>
        <v>2.5633041648917523</v>
      </c>
      <c r="H48" s="74">
        <f t="shared" si="1"/>
        <v>0</v>
      </c>
      <c r="I48" s="26"/>
      <c r="J48" s="75">
        <f t="shared" si="7"/>
        <v>2.5633041648917523</v>
      </c>
      <c r="K48" s="76">
        <f t="shared" si="0"/>
        <v>0</v>
      </c>
      <c r="L48" s="27"/>
      <c r="M48" s="75">
        <f t="shared" si="8"/>
        <v>2.5633041648917523</v>
      </c>
      <c r="N48" s="76">
        <f t="shared" si="2"/>
        <v>0</v>
      </c>
      <c r="O48" s="77">
        <f t="shared" si="3"/>
        <v>0</v>
      </c>
      <c r="P48" s="69"/>
    </row>
    <row r="49" spans="1:16" s="60" customFormat="1" x14ac:dyDescent="0.25">
      <c r="A49" s="70">
        <v>25</v>
      </c>
      <c r="B49" s="71">
        <f t="shared" si="4"/>
        <v>24</v>
      </c>
      <c r="C49" s="24"/>
      <c r="D49" s="72">
        <f t="shared" si="5"/>
        <v>2.6658363314874225</v>
      </c>
      <c r="E49" s="72">
        <f t="shared" si="9"/>
        <v>0</v>
      </c>
      <c r="F49" s="25"/>
      <c r="G49" s="73">
        <f t="shared" si="6"/>
        <v>2.6658363314874225</v>
      </c>
      <c r="H49" s="74">
        <f t="shared" si="1"/>
        <v>0</v>
      </c>
      <c r="I49" s="26"/>
      <c r="J49" s="75">
        <f t="shared" si="7"/>
        <v>2.6658363314874225</v>
      </c>
      <c r="K49" s="76">
        <f t="shared" si="0"/>
        <v>0</v>
      </c>
      <c r="L49" s="27"/>
      <c r="M49" s="75">
        <f t="shared" si="8"/>
        <v>2.6658363314874225</v>
      </c>
      <c r="N49" s="76">
        <f t="shared" si="2"/>
        <v>0</v>
      </c>
      <c r="O49" s="77">
        <f t="shared" si="3"/>
        <v>0</v>
      </c>
      <c r="P49" s="69"/>
    </row>
    <row r="50" spans="1:16" s="60" customFormat="1" x14ac:dyDescent="0.25">
      <c r="A50" s="70">
        <v>26</v>
      </c>
      <c r="B50" s="71">
        <f t="shared" si="4"/>
        <v>25</v>
      </c>
      <c r="C50" s="24"/>
      <c r="D50" s="72">
        <f t="shared" si="5"/>
        <v>2.7724697847469195</v>
      </c>
      <c r="E50" s="72">
        <f t="shared" si="9"/>
        <v>0</v>
      </c>
      <c r="F50" s="25"/>
      <c r="G50" s="73">
        <f t="shared" si="6"/>
        <v>2.7724697847469195</v>
      </c>
      <c r="H50" s="74">
        <f t="shared" si="1"/>
        <v>0</v>
      </c>
      <c r="I50" s="26"/>
      <c r="J50" s="75">
        <f t="shared" si="7"/>
        <v>2.7724697847469195</v>
      </c>
      <c r="K50" s="76">
        <f t="shared" si="0"/>
        <v>0</v>
      </c>
      <c r="L50" s="27"/>
      <c r="M50" s="75">
        <f t="shared" si="8"/>
        <v>2.7724697847469195</v>
      </c>
      <c r="N50" s="76">
        <f t="shared" si="2"/>
        <v>0</v>
      </c>
      <c r="O50" s="77">
        <f t="shared" si="3"/>
        <v>0</v>
      </c>
      <c r="P50" s="69"/>
    </row>
    <row r="51" spans="1:16" s="60" customFormat="1" x14ac:dyDescent="0.25">
      <c r="A51" s="70">
        <v>27</v>
      </c>
      <c r="B51" s="71">
        <f t="shared" si="4"/>
        <v>26</v>
      </c>
      <c r="C51" s="24"/>
      <c r="D51" s="72">
        <f t="shared" si="5"/>
        <v>2.8833685761367964</v>
      </c>
      <c r="E51" s="72">
        <f t="shared" si="9"/>
        <v>0</v>
      </c>
      <c r="F51" s="25"/>
      <c r="G51" s="73">
        <f t="shared" si="6"/>
        <v>2.8833685761367964</v>
      </c>
      <c r="H51" s="74">
        <f t="shared" si="1"/>
        <v>0</v>
      </c>
      <c r="I51" s="26"/>
      <c r="J51" s="75">
        <f t="shared" si="7"/>
        <v>2.8833685761367964</v>
      </c>
      <c r="K51" s="76">
        <f t="shared" si="0"/>
        <v>0</v>
      </c>
      <c r="L51" s="27"/>
      <c r="M51" s="75">
        <f t="shared" si="8"/>
        <v>2.8833685761367964</v>
      </c>
      <c r="N51" s="76">
        <f t="shared" si="2"/>
        <v>0</v>
      </c>
      <c r="O51" s="77">
        <f t="shared" si="3"/>
        <v>0</v>
      </c>
      <c r="P51" s="69"/>
    </row>
    <row r="52" spans="1:16" s="60" customFormat="1" x14ac:dyDescent="0.25">
      <c r="A52" s="70">
        <v>28</v>
      </c>
      <c r="B52" s="71">
        <f t="shared" si="4"/>
        <v>27</v>
      </c>
      <c r="C52" s="24"/>
      <c r="D52" s="72">
        <f t="shared" si="5"/>
        <v>2.9987033191822685</v>
      </c>
      <c r="E52" s="72">
        <f t="shared" si="9"/>
        <v>0</v>
      </c>
      <c r="F52" s="25"/>
      <c r="G52" s="73">
        <f t="shared" si="6"/>
        <v>2.9987033191822685</v>
      </c>
      <c r="H52" s="74">
        <f t="shared" si="1"/>
        <v>0</v>
      </c>
      <c r="I52" s="26"/>
      <c r="J52" s="75">
        <f t="shared" si="7"/>
        <v>2.9987033191822685</v>
      </c>
      <c r="K52" s="76">
        <f t="shared" si="0"/>
        <v>0</v>
      </c>
      <c r="L52" s="27"/>
      <c r="M52" s="75">
        <f t="shared" si="8"/>
        <v>2.9987033191822685</v>
      </c>
      <c r="N52" s="76">
        <f t="shared" si="2"/>
        <v>0</v>
      </c>
      <c r="O52" s="77">
        <f t="shared" si="3"/>
        <v>0</v>
      </c>
      <c r="P52" s="69"/>
    </row>
    <row r="53" spans="1:16" s="60" customFormat="1" x14ac:dyDescent="0.25">
      <c r="A53" s="70">
        <v>29</v>
      </c>
      <c r="B53" s="71">
        <f t="shared" si="4"/>
        <v>28</v>
      </c>
      <c r="C53" s="24"/>
      <c r="D53" s="72">
        <f t="shared" si="5"/>
        <v>3.1186514519495594</v>
      </c>
      <c r="E53" s="72">
        <f t="shared" si="9"/>
        <v>0</v>
      </c>
      <c r="F53" s="25"/>
      <c r="G53" s="73">
        <f t="shared" si="6"/>
        <v>3.1186514519495594</v>
      </c>
      <c r="H53" s="74">
        <f t="shared" si="1"/>
        <v>0</v>
      </c>
      <c r="I53" s="26"/>
      <c r="J53" s="75">
        <f t="shared" si="7"/>
        <v>3.1186514519495594</v>
      </c>
      <c r="K53" s="76">
        <f t="shared" si="0"/>
        <v>0</v>
      </c>
      <c r="L53" s="27"/>
      <c r="M53" s="75">
        <f t="shared" si="8"/>
        <v>3.1186514519495594</v>
      </c>
      <c r="N53" s="76">
        <f t="shared" si="2"/>
        <v>0</v>
      </c>
      <c r="O53" s="77">
        <f t="shared" si="3"/>
        <v>0</v>
      </c>
      <c r="P53" s="69"/>
    </row>
    <row r="54" spans="1:16" s="60" customFormat="1" x14ac:dyDescent="0.25">
      <c r="A54" s="70">
        <v>30</v>
      </c>
      <c r="B54" s="71">
        <f t="shared" si="4"/>
        <v>29</v>
      </c>
      <c r="C54" s="24"/>
      <c r="D54" s="72">
        <f t="shared" si="5"/>
        <v>3.2433975100275418</v>
      </c>
      <c r="E54" s="72">
        <f t="shared" si="9"/>
        <v>0</v>
      </c>
      <c r="F54" s="25"/>
      <c r="G54" s="73">
        <f t="shared" si="6"/>
        <v>3.2433975100275418</v>
      </c>
      <c r="H54" s="74">
        <f t="shared" si="1"/>
        <v>0</v>
      </c>
      <c r="I54" s="26"/>
      <c r="J54" s="75">
        <f t="shared" si="7"/>
        <v>3.2433975100275418</v>
      </c>
      <c r="K54" s="76">
        <f t="shared" si="0"/>
        <v>0</v>
      </c>
      <c r="L54" s="27"/>
      <c r="M54" s="75">
        <f t="shared" si="8"/>
        <v>3.2433975100275418</v>
      </c>
      <c r="N54" s="76">
        <f t="shared" si="2"/>
        <v>0</v>
      </c>
      <c r="O54" s="77">
        <f t="shared" si="3"/>
        <v>0</v>
      </c>
      <c r="P54" s="69"/>
    </row>
    <row r="55" spans="1:16" s="60" customFormat="1" x14ac:dyDescent="0.25">
      <c r="A55" s="78"/>
      <c r="B55" s="79" t="s">
        <v>6</v>
      </c>
      <c r="C55" s="80">
        <f>SUM(C25:C54)</f>
        <v>0</v>
      </c>
      <c r="D55" s="81"/>
      <c r="E55" s="82">
        <f>SUM(E25:E54)</f>
        <v>0</v>
      </c>
      <c r="F55" s="83">
        <f>SUM(F25:F54)</f>
        <v>0</v>
      </c>
      <c r="G55" s="84"/>
      <c r="H55" s="85">
        <f>SUM(H25:H54)</f>
        <v>0</v>
      </c>
      <c r="I55" s="86">
        <f>SUM(I25:I54)</f>
        <v>0</v>
      </c>
      <c r="J55" s="87"/>
      <c r="K55" s="85">
        <f>SUM(K25:K54)</f>
        <v>0</v>
      </c>
      <c r="L55" s="87">
        <f>SUM(L25:L54)</f>
        <v>0</v>
      </c>
      <c r="M55" s="87"/>
      <c r="N55" s="85">
        <f>SUM(N25:N54)</f>
        <v>0</v>
      </c>
      <c r="O55" s="88">
        <f>SUM(O25:O54)</f>
        <v>0</v>
      </c>
      <c r="P55" s="69"/>
    </row>
    <row r="56" spans="1:16" s="60" customFormat="1" hidden="1" x14ac:dyDescent="0.25">
      <c r="A56" s="69"/>
      <c r="B56" s="89" t="s">
        <v>48</v>
      </c>
      <c r="C56" s="90"/>
      <c r="D56" s="90"/>
      <c r="E56" s="91">
        <f>NPV(E59,C25:C54)</f>
        <v>0</v>
      </c>
      <c r="F56" s="92"/>
      <c r="G56" s="92"/>
      <c r="H56" s="93">
        <f>NPV(E59,F25:F54)</f>
        <v>0</v>
      </c>
      <c r="I56" s="94"/>
      <c r="J56" s="94"/>
      <c r="K56" s="95">
        <f>NPV(E59,I25:I54)</f>
        <v>0</v>
      </c>
      <c r="L56" s="94"/>
      <c r="M56" s="94"/>
      <c r="N56" s="95">
        <f>NPV(E59,L25:L54)</f>
        <v>0</v>
      </c>
      <c r="O56" s="96">
        <f>E55+H55-K55-N55</f>
        <v>0</v>
      </c>
      <c r="P56" s="69"/>
    </row>
    <row r="57" spans="1:16" s="97" customFormat="1" ht="28.5" hidden="1" customHeight="1" x14ac:dyDescent="0.25">
      <c r="C57" s="98"/>
      <c r="F57" s="99"/>
      <c r="I57" s="99"/>
      <c r="L57" s="99"/>
      <c r="O57" s="165" t="s">
        <v>23</v>
      </c>
      <c r="P57" s="165"/>
    </row>
    <row r="58" spans="1:16" x14ac:dyDescent="0.25">
      <c r="E58" s="100"/>
    </row>
    <row r="59" spans="1:16" s="101" customFormat="1" ht="23.25" hidden="1" customHeight="1" thickTop="1" thickBot="1" x14ac:dyDescent="0.3">
      <c r="B59" s="197" t="s">
        <v>17</v>
      </c>
      <c r="C59" s="198"/>
      <c r="D59" s="198"/>
      <c r="E59" s="102">
        <f>4%</f>
        <v>0.04</v>
      </c>
      <c r="F59" s="194" t="s">
        <v>49</v>
      </c>
      <c r="G59" s="194"/>
      <c r="H59" s="194"/>
      <c r="I59" s="194"/>
      <c r="J59" s="195"/>
      <c r="K59" s="103"/>
      <c r="L59" s="104"/>
      <c r="M59" s="104"/>
      <c r="N59" s="104"/>
      <c r="O59" s="104"/>
    </row>
    <row r="60" spans="1:16" ht="15.75" customHeight="1" x14ac:dyDescent="0.25">
      <c r="B60" s="105"/>
      <c r="C60" s="105"/>
      <c r="D60" s="105"/>
      <c r="E60" s="106"/>
      <c r="F60" s="106"/>
      <c r="G60" s="107"/>
      <c r="H60" s="107"/>
      <c r="I60" s="107"/>
      <c r="J60" s="107"/>
      <c r="K60" s="107"/>
      <c r="L60" s="107"/>
      <c r="M60" s="107"/>
      <c r="N60" s="107"/>
      <c r="O60" s="107"/>
    </row>
    <row r="61" spans="1:16" ht="15.75" customHeight="1" x14ac:dyDescent="0.25">
      <c r="B61" s="105"/>
      <c r="C61" s="105"/>
      <c r="D61" s="105"/>
      <c r="E61" s="106"/>
      <c r="F61" s="106"/>
      <c r="G61" s="107"/>
      <c r="H61" s="107"/>
      <c r="I61" s="107"/>
      <c r="J61" s="107"/>
      <c r="K61" s="107"/>
      <c r="L61" s="107"/>
      <c r="M61" s="107"/>
      <c r="N61" s="107"/>
      <c r="O61" s="107"/>
    </row>
    <row r="63" spans="1:16" ht="44.25" customHeight="1" x14ac:dyDescent="0.25">
      <c r="B63" s="171" t="s">
        <v>41</v>
      </c>
      <c r="C63" s="172"/>
      <c r="D63" s="172"/>
      <c r="E63" s="172"/>
      <c r="F63" s="172"/>
      <c r="G63" s="172"/>
      <c r="H63" s="172"/>
      <c r="I63" s="172"/>
      <c r="J63" s="172"/>
      <c r="K63" s="172"/>
      <c r="L63" s="172"/>
      <c r="M63" s="172"/>
      <c r="N63" s="172"/>
      <c r="O63" s="172"/>
    </row>
    <row r="64" spans="1:16" x14ac:dyDescent="0.25">
      <c r="P64" s="100" t="s">
        <v>30</v>
      </c>
    </row>
    <row r="65" spans="2:16" ht="24" customHeight="1" x14ac:dyDescent="0.25">
      <c r="B65" s="196" t="s">
        <v>19</v>
      </c>
      <c r="C65" s="196"/>
      <c r="D65" s="196"/>
      <c r="E65" s="196"/>
      <c r="F65" s="196"/>
      <c r="G65" s="168">
        <f>C55</f>
        <v>0</v>
      </c>
      <c r="H65" s="168"/>
      <c r="I65" s="176" t="s">
        <v>26</v>
      </c>
      <c r="J65" s="176"/>
      <c r="K65" s="176"/>
      <c r="L65" s="176"/>
      <c r="M65" s="176"/>
      <c r="N65" s="176"/>
      <c r="O65" s="176"/>
      <c r="P65" s="44" t="s">
        <v>34</v>
      </c>
    </row>
    <row r="66" spans="2:16" ht="24" customHeight="1" x14ac:dyDescent="0.25">
      <c r="B66" s="196" t="s">
        <v>20</v>
      </c>
      <c r="C66" s="196"/>
      <c r="D66" s="196"/>
      <c r="E66" s="196"/>
      <c r="F66" s="196"/>
      <c r="G66" s="168">
        <f>K55+N55-H55</f>
        <v>0</v>
      </c>
      <c r="H66" s="168"/>
      <c r="I66" s="176" t="s">
        <v>32</v>
      </c>
      <c r="J66" s="176"/>
      <c r="K66" s="176"/>
      <c r="L66" s="176"/>
      <c r="M66" s="176"/>
      <c r="N66" s="176"/>
      <c r="O66" s="176"/>
      <c r="P66" s="44" t="s">
        <v>33</v>
      </c>
    </row>
    <row r="67" spans="2:16" s="100" customFormat="1" ht="24" customHeight="1" x14ac:dyDescent="0.25">
      <c r="B67" s="174" t="s">
        <v>39</v>
      </c>
      <c r="C67" s="174"/>
      <c r="D67" s="174"/>
      <c r="E67" s="174"/>
      <c r="F67" s="174"/>
      <c r="G67" s="167">
        <f>G65-G66</f>
        <v>0</v>
      </c>
      <c r="H67" s="167"/>
      <c r="I67" s="201" t="s">
        <v>40</v>
      </c>
      <c r="J67" s="201"/>
      <c r="K67" s="201"/>
      <c r="L67" s="201"/>
      <c r="M67" s="201"/>
      <c r="N67" s="201"/>
      <c r="O67" s="201"/>
      <c r="P67" s="44" t="s">
        <v>35</v>
      </c>
    </row>
    <row r="68" spans="2:16" s="111" customFormat="1" ht="24" customHeight="1" x14ac:dyDescent="0.25">
      <c r="B68" s="108"/>
      <c r="C68" s="108"/>
      <c r="D68" s="108"/>
      <c r="E68" s="108"/>
      <c r="F68" s="108"/>
      <c r="G68" s="109"/>
      <c r="H68" s="109"/>
      <c r="I68" s="110"/>
      <c r="J68" s="110"/>
      <c r="K68" s="110"/>
      <c r="L68" s="110"/>
      <c r="M68" s="110"/>
      <c r="N68" s="110"/>
      <c r="O68" s="110"/>
      <c r="P68" s="97"/>
    </row>
    <row r="69" spans="2:16" ht="24" customHeight="1" x14ac:dyDescent="0.25">
      <c r="B69" s="112"/>
      <c r="C69" s="112"/>
      <c r="D69" s="112"/>
      <c r="E69" s="112"/>
      <c r="F69" s="112"/>
      <c r="G69" s="113"/>
      <c r="H69" s="113"/>
      <c r="I69" s="114"/>
      <c r="J69" s="114"/>
      <c r="K69" s="114"/>
      <c r="L69" s="114"/>
      <c r="M69" s="114"/>
      <c r="N69" s="114"/>
      <c r="O69" s="114"/>
    </row>
    <row r="70" spans="2:16" ht="44.25" customHeight="1" x14ac:dyDescent="0.25">
      <c r="B70" s="171" t="s">
        <v>42</v>
      </c>
      <c r="C70" s="172"/>
      <c r="D70" s="172"/>
      <c r="E70" s="172"/>
      <c r="F70" s="172"/>
      <c r="G70" s="172"/>
      <c r="H70" s="172"/>
      <c r="I70" s="172"/>
      <c r="J70" s="172"/>
      <c r="K70" s="172"/>
      <c r="L70" s="172"/>
      <c r="M70" s="172"/>
      <c r="N70" s="172"/>
      <c r="O70" s="172"/>
    </row>
    <row r="71" spans="2:16" ht="13.5" customHeight="1" x14ac:dyDescent="0.25">
      <c r="B71" s="112"/>
      <c r="C71" s="112"/>
      <c r="D71" s="112"/>
      <c r="E71" s="112"/>
      <c r="F71" s="112"/>
      <c r="G71" s="113"/>
      <c r="H71" s="113"/>
      <c r="I71" s="114"/>
      <c r="J71" s="114"/>
      <c r="K71" s="114"/>
      <c r="L71" s="114"/>
      <c r="M71" s="114"/>
      <c r="N71" s="114"/>
      <c r="O71" s="114"/>
      <c r="P71" s="100" t="s">
        <v>30</v>
      </c>
    </row>
    <row r="72" spans="2:16" ht="24" customHeight="1" x14ac:dyDescent="0.25">
      <c r="B72" s="196" t="s">
        <v>21</v>
      </c>
      <c r="C72" s="196"/>
      <c r="D72" s="196"/>
      <c r="E72" s="196"/>
      <c r="F72" s="196"/>
      <c r="G72" s="168">
        <f>C55</f>
        <v>0</v>
      </c>
      <c r="H72" s="168"/>
      <c r="I72" s="176" t="s">
        <v>24</v>
      </c>
      <c r="J72" s="176"/>
      <c r="K72" s="176"/>
      <c r="L72" s="176"/>
      <c r="M72" s="176"/>
      <c r="N72" s="176"/>
      <c r="O72" s="176"/>
    </row>
    <row r="73" spans="2:16" ht="24" customHeight="1" x14ac:dyDescent="0.25">
      <c r="B73" s="175" t="s">
        <v>18</v>
      </c>
      <c r="C73" s="175"/>
      <c r="D73" s="175"/>
      <c r="E73" s="175"/>
      <c r="F73" s="175"/>
      <c r="G73" s="169">
        <v>0</v>
      </c>
      <c r="H73" s="169"/>
      <c r="I73" s="176" t="s">
        <v>25</v>
      </c>
      <c r="J73" s="176"/>
      <c r="K73" s="176"/>
      <c r="L73" s="176"/>
      <c r="M73" s="176"/>
      <c r="N73" s="176"/>
      <c r="O73" s="176"/>
      <c r="P73" s="44" t="s">
        <v>31</v>
      </c>
    </row>
    <row r="74" spans="2:16" ht="24" customHeight="1" x14ac:dyDescent="0.25">
      <c r="B74" s="173" t="s">
        <v>22</v>
      </c>
      <c r="C74" s="173"/>
      <c r="D74" s="173"/>
      <c r="E74" s="173"/>
      <c r="F74" s="173"/>
      <c r="G74" s="166">
        <f>IF(G65=0,0,G67/G65)</f>
        <v>0</v>
      </c>
      <c r="H74" s="166"/>
      <c r="I74" s="202" t="s">
        <v>29</v>
      </c>
      <c r="J74" s="202"/>
      <c r="K74" s="202"/>
      <c r="L74" s="202"/>
      <c r="M74" s="202"/>
      <c r="N74" s="202"/>
      <c r="O74" s="202"/>
      <c r="P74" s="44" t="s">
        <v>36</v>
      </c>
    </row>
    <row r="75" spans="2:16" ht="24" customHeight="1" x14ac:dyDescent="0.25">
      <c r="B75" s="174" t="s">
        <v>37</v>
      </c>
      <c r="C75" s="174"/>
      <c r="D75" s="174"/>
      <c r="E75" s="174"/>
      <c r="F75" s="174"/>
      <c r="G75" s="167">
        <f>G73*G74</f>
        <v>0</v>
      </c>
      <c r="H75" s="167"/>
      <c r="I75" s="201" t="s">
        <v>113</v>
      </c>
      <c r="J75" s="201"/>
      <c r="K75" s="201"/>
      <c r="L75" s="201"/>
      <c r="M75" s="201"/>
      <c r="N75" s="201"/>
      <c r="O75" s="201"/>
      <c r="P75" s="44" t="s">
        <v>38</v>
      </c>
    </row>
    <row r="76" spans="2:16" s="97" customFormat="1" ht="24" customHeight="1" x14ac:dyDescent="0.25">
      <c r="B76" s="115"/>
      <c r="C76" s="115"/>
      <c r="D76" s="115"/>
      <c r="E76" s="115"/>
      <c r="F76" s="115"/>
      <c r="G76" s="109"/>
      <c r="H76" s="109"/>
      <c r="I76" s="110"/>
      <c r="J76" s="110"/>
      <c r="K76" s="110"/>
      <c r="L76" s="110"/>
      <c r="M76" s="110"/>
      <c r="N76" s="110"/>
      <c r="O76" s="110"/>
    </row>
    <row r="77" spans="2:16" ht="24" customHeight="1" x14ac:dyDescent="0.25">
      <c r="B77" s="115"/>
      <c r="C77" s="115"/>
      <c r="D77" s="115"/>
      <c r="E77" s="115"/>
      <c r="F77" s="115"/>
      <c r="G77" s="109"/>
      <c r="H77" s="109"/>
      <c r="I77" s="110"/>
      <c r="J77" s="110"/>
      <c r="K77" s="110"/>
      <c r="L77" s="110"/>
      <c r="M77" s="110"/>
      <c r="N77" s="110"/>
      <c r="O77" s="110"/>
    </row>
    <row r="78" spans="2:16" ht="44.25" customHeight="1" x14ac:dyDescent="0.25">
      <c r="B78" s="171" t="s">
        <v>75</v>
      </c>
      <c r="C78" s="172"/>
      <c r="D78" s="172"/>
      <c r="E78" s="172"/>
      <c r="F78" s="172"/>
      <c r="G78" s="172"/>
      <c r="H78" s="172"/>
      <c r="I78" s="172"/>
      <c r="J78" s="172"/>
      <c r="K78" s="172"/>
      <c r="L78" s="172"/>
      <c r="M78" s="172"/>
      <c r="N78" s="172"/>
      <c r="O78" s="172"/>
    </row>
    <row r="79" spans="2:16" ht="24" customHeight="1" x14ac:dyDescent="0.25">
      <c r="B79" s="115"/>
      <c r="C79" s="115"/>
      <c r="D79" s="115"/>
      <c r="E79" s="115"/>
      <c r="F79" s="115"/>
      <c r="G79" s="109"/>
      <c r="H79" s="109"/>
      <c r="I79" s="110"/>
      <c r="J79" s="110"/>
      <c r="K79" s="110"/>
      <c r="L79" s="110"/>
      <c r="M79" s="110"/>
      <c r="N79" s="110"/>
      <c r="O79" s="110"/>
    </row>
    <row r="80" spans="2:16" ht="24" customHeight="1" x14ac:dyDescent="0.25">
      <c r="B80" s="204" t="s">
        <v>27</v>
      </c>
      <c r="C80" s="204"/>
      <c r="D80" s="204"/>
      <c r="E80" s="204"/>
      <c r="F80" s="204"/>
      <c r="G80" s="170">
        <v>0</v>
      </c>
      <c r="H80" s="170"/>
      <c r="I80" s="202" t="s">
        <v>72</v>
      </c>
      <c r="J80" s="202"/>
      <c r="K80" s="202"/>
      <c r="L80" s="202"/>
      <c r="M80" s="202"/>
      <c r="N80" s="202"/>
      <c r="O80" s="202"/>
    </row>
    <row r="81" spans="2:15" ht="24" customHeight="1" x14ac:dyDescent="0.25">
      <c r="B81" s="174" t="s">
        <v>28</v>
      </c>
      <c r="C81" s="174"/>
      <c r="D81" s="174"/>
      <c r="E81" s="174"/>
      <c r="F81" s="174"/>
      <c r="G81" s="167">
        <f>G75*G80</f>
        <v>0</v>
      </c>
      <c r="H81" s="167"/>
      <c r="I81" s="203" t="s">
        <v>76</v>
      </c>
      <c r="J81" s="203"/>
      <c r="K81" s="203"/>
      <c r="L81" s="203"/>
      <c r="M81" s="203"/>
      <c r="N81" s="203"/>
      <c r="O81" s="203"/>
    </row>
    <row r="82" spans="2:15" x14ac:dyDescent="0.25">
      <c r="B82" s="205"/>
      <c r="C82" s="205"/>
      <c r="D82" s="205"/>
      <c r="E82" s="205"/>
      <c r="F82" s="205"/>
      <c r="G82" s="200"/>
      <c r="H82" s="200"/>
      <c r="I82" s="199"/>
      <c r="J82" s="199"/>
      <c r="K82" s="199"/>
      <c r="L82" s="199"/>
      <c r="M82" s="199"/>
      <c r="N82" s="199"/>
      <c r="O82" s="199"/>
    </row>
    <row r="83" spans="2:15" x14ac:dyDescent="0.25">
      <c r="B83" s="205"/>
      <c r="C83" s="205"/>
      <c r="D83" s="205"/>
      <c r="E83" s="205"/>
      <c r="F83" s="205"/>
      <c r="G83" s="200"/>
      <c r="H83" s="200"/>
      <c r="I83" s="200"/>
      <c r="J83" s="200"/>
      <c r="K83" s="200"/>
      <c r="L83" s="200"/>
      <c r="M83" s="200"/>
      <c r="N83" s="200"/>
      <c r="O83" s="200"/>
    </row>
  </sheetData>
  <sheetProtection password="983B" sheet="1" objects="1" scenarios="1" selectLockedCells="1"/>
  <mergeCells count="55">
    <mergeCell ref="B83:F83"/>
    <mergeCell ref="B72:F72"/>
    <mergeCell ref="G67:H67"/>
    <mergeCell ref="B63:O63"/>
    <mergeCell ref="I82:O82"/>
    <mergeCell ref="I83:O83"/>
    <mergeCell ref="I67:O67"/>
    <mergeCell ref="I74:O74"/>
    <mergeCell ref="I75:O75"/>
    <mergeCell ref="I80:O80"/>
    <mergeCell ref="I81:O81"/>
    <mergeCell ref="B70:O70"/>
    <mergeCell ref="I73:O73"/>
    <mergeCell ref="G82:H82"/>
    <mergeCell ref="G83:H83"/>
    <mergeCell ref="B80:F80"/>
    <mergeCell ref="B81:F81"/>
    <mergeCell ref="B82:F82"/>
    <mergeCell ref="I65:O65"/>
    <mergeCell ref="I66:O66"/>
    <mergeCell ref="G65:H65"/>
    <mergeCell ref="B59:D59"/>
    <mergeCell ref="G66:H66"/>
    <mergeCell ref="C5:O5"/>
    <mergeCell ref="C2:O2"/>
    <mergeCell ref="C23:E23"/>
    <mergeCell ref="F23:H23"/>
    <mergeCell ref="I23:K23"/>
    <mergeCell ref="L23:N23"/>
    <mergeCell ref="C7:O7"/>
    <mergeCell ref="B12:C12"/>
    <mergeCell ref="B16:C16"/>
    <mergeCell ref="E11:O11"/>
    <mergeCell ref="E12:O12"/>
    <mergeCell ref="B21:O21"/>
    <mergeCell ref="E15:O15"/>
    <mergeCell ref="C6:O6"/>
    <mergeCell ref="E16:O16"/>
    <mergeCell ref="E17:O17"/>
    <mergeCell ref="O57:P57"/>
    <mergeCell ref="G74:H74"/>
    <mergeCell ref="G81:H81"/>
    <mergeCell ref="G72:H72"/>
    <mergeCell ref="G73:H73"/>
    <mergeCell ref="G75:H75"/>
    <mergeCell ref="G80:H80"/>
    <mergeCell ref="B78:O78"/>
    <mergeCell ref="B74:F74"/>
    <mergeCell ref="B75:F75"/>
    <mergeCell ref="B73:F73"/>
    <mergeCell ref="I72:O72"/>
    <mergeCell ref="F59:J59"/>
    <mergeCell ref="B67:F67"/>
    <mergeCell ref="B65:F65"/>
    <mergeCell ref="B66:F66"/>
  </mergeCells>
  <conditionalFormatting sqref="B26:B54">
    <cfRule type="cellIs" dxfId="1" priority="1" operator="lessThan">
      <formula>2000</formula>
    </cfRule>
  </conditionalFormatting>
  <dataValidations count="1">
    <dataValidation type="date" operator="greaterThanOrEqual" allowBlank="1" showInputMessage="1" showErrorMessage="1" error="Le format saisi n'est pas correct. Merci de saisir une année à quatre chiffres (ex. : 2014)" prompt="Saisir ici l'année 1 du projet (ex. : 2014)" sqref="B25">
      <formula1>2014</formula1>
    </dataValidation>
  </dataValidations>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3"/>
  <sheetViews>
    <sheetView showGridLines="0" zoomScaleNormal="100" workbookViewId="0">
      <selection activeCell="D16" sqref="D16"/>
    </sheetView>
  </sheetViews>
  <sheetFormatPr baseColWidth="10" defaultRowHeight="15" x14ac:dyDescent="0.25"/>
  <cols>
    <col min="2" max="2" width="24" customWidth="1"/>
    <col min="3" max="3" width="28.5703125" customWidth="1"/>
  </cols>
  <sheetData>
    <row r="2" spans="2:12" ht="21" x14ac:dyDescent="0.25">
      <c r="C2" s="179" t="s">
        <v>115</v>
      </c>
      <c r="D2" s="179"/>
      <c r="E2" s="179"/>
      <c r="F2" s="179"/>
      <c r="G2" s="179"/>
      <c r="H2" s="179"/>
      <c r="I2" s="179"/>
      <c r="J2" s="179"/>
      <c r="K2" s="179"/>
      <c r="L2" s="179"/>
    </row>
    <row r="7" spans="2:12" s="33" customFormat="1" x14ac:dyDescent="0.25">
      <c r="K7" s="34"/>
    </row>
    <row r="8" spans="2:12" s="33" customFormat="1" x14ac:dyDescent="0.25">
      <c r="K8" s="34"/>
    </row>
    <row r="9" spans="2:12" s="33" customFormat="1" ht="66" customHeight="1" x14ac:dyDescent="0.25"/>
    <row r="10" spans="2:12" s="33" customFormat="1" ht="31.5" customHeight="1" x14ac:dyDescent="0.25">
      <c r="C10" s="177" t="s">
        <v>111</v>
      </c>
      <c r="D10" s="178"/>
      <c r="E10" s="178"/>
      <c r="F10" s="178"/>
      <c r="G10" s="178"/>
      <c r="H10" s="178"/>
      <c r="I10" s="178"/>
      <c r="J10" s="178"/>
      <c r="K10" s="178"/>
      <c r="L10" s="178"/>
    </row>
    <row r="11" spans="2:12" s="33" customFormat="1" ht="34.5" customHeight="1" x14ac:dyDescent="0.25">
      <c r="B11" s="35"/>
      <c r="C11" s="192" t="s">
        <v>67</v>
      </c>
      <c r="D11" s="192"/>
      <c r="E11" s="192"/>
      <c r="F11" s="192"/>
      <c r="G11" s="192"/>
      <c r="H11" s="192"/>
      <c r="I11" s="192"/>
      <c r="J11" s="192"/>
      <c r="K11" s="192"/>
      <c r="L11" s="192"/>
    </row>
    <row r="12" spans="2:12" s="33" customFormat="1" ht="14.25" customHeight="1" x14ac:dyDescent="0.25">
      <c r="B12" s="35"/>
      <c r="C12" s="186" t="s">
        <v>78</v>
      </c>
      <c r="D12" s="187"/>
      <c r="E12" s="187"/>
      <c r="F12" s="187"/>
      <c r="G12" s="187"/>
      <c r="H12" s="187"/>
      <c r="I12" s="187"/>
      <c r="J12" s="187"/>
      <c r="K12" s="187"/>
      <c r="L12" s="187"/>
    </row>
    <row r="13" spans="2:12" s="33" customFormat="1" ht="14.25" customHeight="1" x14ac:dyDescent="0.25">
      <c r="B13" s="35"/>
      <c r="C13" s="35"/>
      <c r="D13" s="35"/>
      <c r="E13" s="35"/>
      <c r="F13" s="35"/>
      <c r="G13" s="35"/>
      <c r="H13" s="35"/>
      <c r="I13" s="35"/>
      <c r="J13" s="35"/>
      <c r="K13" s="36"/>
      <c r="L13" s="35"/>
    </row>
    <row r="14" spans="2:12" s="33" customFormat="1" ht="14.25" customHeight="1" x14ac:dyDescent="0.25">
      <c r="B14" s="35"/>
      <c r="C14" s="35"/>
      <c r="D14" s="35"/>
      <c r="E14" s="35"/>
      <c r="F14" s="35"/>
      <c r="G14" s="35"/>
      <c r="H14" s="35"/>
      <c r="I14" s="35"/>
      <c r="J14" s="35"/>
      <c r="K14" s="36"/>
      <c r="L14" s="35"/>
    </row>
    <row r="15" spans="2:12" s="33" customFormat="1" ht="14.25" customHeight="1" x14ac:dyDescent="0.25">
      <c r="B15" s="35"/>
      <c r="C15" s="35"/>
      <c r="D15" s="35"/>
      <c r="E15" s="35"/>
      <c r="F15" s="35"/>
      <c r="G15" s="35"/>
      <c r="H15" s="35"/>
      <c r="I15" s="35"/>
      <c r="J15" s="35"/>
      <c r="K15" s="36"/>
      <c r="L15" s="35"/>
    </row>
    <row r="16" spans="2:12" s="33" customFormat="1" ht="14.25" customHeight="1" x14ac:dyDescent="0.25">
      <c r="B16" s="130" t="s">
        <v>8</v>
      </c>
      <c r="C16" s="130"/>
      <c r="D16" s="131"/>
      <c r="E16" s="131"/>
      <c r="F16" s="131"/>
      <c r="G16" s="131"/>
      <c r="H16" s="131"/>
      <c r="I16" s="131"/>
      <c r="J16" s="131"/>
      <c r="K16" s="131"/>
    </row>
    <row r="17" spans="2:12" s="33" customFormat="1" x14ac:dyDescent="0.25">
      <c r="B17" s="188" t="s">
        <v>9</v>
      </c>
      <c r="C17" s="188"/>
      <c r="D17" s="132"/>
      <c r="E17" s="132"/>
      <c r="F17" s="132"/>
      <c r="G17" s="132"/>
      <c r="H17" s="132"/>
      <c r="I17" s="132"/>
      <c r="J17" s="132"/>
      <c r="K17" s="132"/>
    </row>
    <row r="18" spans="2:12" s="33" customFormat="1" x14ac:dyDescent="0.25">
      <c r="B18" s="130"/>
      <c r="C18" s="130"/>
      <c r="D18" s="39"/>
      <c r="E18" s="39"/>
      <c r="F18" s="39"/>
      <c r="G18" s="39"/>
      <c r="H18" s="39"/>
      <c r="I18" s="39"/>
      <c r="J18" s="39"/>
      <c r="K18" s="40"/>
    </row>
    <row r="21" spans="2:12" ht="18.75" x14ac:dyDescent="0.25">
      <c r="B21" s="171" t="s">
        <v>86</v>
      </c>
      <c r="C21" s="172"/>
      <c r="D21" s="172"/>
      <c r="E21" s="172"/>
      <c r="F21" s="172"/>
      <c r="G21" s="172"/>
      <c r="H21" s="172"/>
      <c r="I21" s="172"/>
      <c r="J21" s="172"/>
      <c r="K21" s="172"/>
      <c r="L21" s="172"/>
    </row>
    <row r="22" spans="2:12" x14ac:dyDescent="0.25">
      <c r="B22" s="141"/>
      <c r="C22" s="141"/>
      <c r="D22" s="141"/>
      <c r="E22" s="141"/>
      <c r="F22" s="141"/>
      <c r="G22" s="141"/>
      <c r="H22" s="141"/>
      <c r="I22" s="141"/>
      <c r="J22" s="141"/>
      <c r="K22" s="141"/>
      <c r="L22" s="141"/>
    </row>
    <row r="23" spans="2:12" ht="15.75" thickBot="1" x14ac:dyDescent="0.3">
      <c r="B23" s="141"/>
      <c r="C23" s="141"/>
      <c r="D23" s="141"/>
      <c r="E23" s="141"/>
      <c r="F23" s="141"/>
      <c r="G23" s="141"/>
      <c r="H23" s="141"/>
      <c r="I23" s="141"/>
      <c r="J23" s="141"/>
      <c r="K23" s="141"/>
      <c r="L23" s="141"/>
    </row>
    <row r="24" spans="2:12" ht="26.25" thickBot="1" x14ac:dyDescent="0.3">
      <c r="B24" s="142" t="s">
        <v>79</v>
      </c>
      <c r="C24" s="143" t="s">
        <v>85</v>
      </c>
      <c r="D24" s="141"/>
      <c r="E24" s="141"/>
      <c r="F24" s="141"/>
      <c r="G24" s="141"/>
      <c r="H24" s="141"/>
      <c r="I24" s="141"/>
      <c r="J24" s="141"/>
      <c r="K24" s="141"/>
      <c r="L24" s="141"/>
    </row>
    <row r="25" spans="2:12" ht="15.75" thickBot="1" x14ac:dyDescent="0.3">
      <c r="B25" s="144" t="s">
        <v>80</v>
      </c>
      <c r="C25" s="145">
        <v>0.3</v>
      </c>
      <c r="D25" s="141"/>
      <c r="E25" s="141"/>
      <c r="F25" s="141"/>
      <c r="G25" s="141"/>
      <c r="H25" s="141"/>
      <c r="I25" s="141"/>
      <c r="J25" s="141"/>
      <c r="K25" s="141"/>
      <c r="L25" s="141"/>
    </row>
    <row r="26" spans="2:12" ht="15.75" thickBot="1" x14ac:dyDescent="0.3">
      <c r="B26" s="146" t="s">
        <v>81</v>
      </c>
      <c r="C26" s="147">
        <v>0.2</v>
      </c>
      <c r="D26" s="141"/>
      <c r="E26" s="141"/>
      <c r="F26" s="141"/>
      <c r="G26" s="141"/>
      <c r="H26" s="141"/>
      <c r="I26" s="141"/>
      <c r="J26" s="141"/>
      <c r="K26" s="141"/>
      <c r="L26" s="141"/>
    </row>
    <row r="27" spans="2:12" ht="15.75" thickBot="1" x14ac:dyDescent="0.3">
      <c r="B27" s="144" t="s">
        <v>82</v>
      </c>
      <c r="C27" s="145">
        <v>0.25</v>
      </c>
      <c r="D27" s="141"/>
      <c r="E27" s="141"/>
      <c r="F27" s="141"/>
      <c r="G27" s="141"/>
      <c r="H27" s="141"/>
      <c r="I27" s="141"/>
      <c r="J27" s="141"/>
      <c r="K27" s="141"/>
      <c r="L27" s="141"/>
    </row>
    <row r="28" spans="2:12" ht="15.75" thickBot="1" x14ac:dyDescent="0.3">
      <c r="B28" s="146" t="s">
        <v>83</v>
      </c>
      <c r="C28" s="147">
        <v>0.2</v>
      </c>
      <c r="D28" s="141"/>
      <c r="E28" s="141"/>
      <c r="F28" s="141"/>
      <c r="G28" s="141"/>
      <c r="H28" s="141"/>
      <c r="I28" s="141"/>
      <c r="J28" s="141"/>
      <c r="K28" s="141"/>
      <c r="L28" s="141"/>
    </row>
    <row r="29" spans="2:12" ht="44.25" customHeight="1" thickBot="1" x14ac:dyDescent="0.3">
      <c r="B29" s="146" t="s">
        <v>84</v>
      </c>
      <c r="C29" s="147">
        <v>0.2</v>
      </c>
      <c r="D29" s="141"/>
      <c r="E29" s="141"/>
      <c r="F29" s="141"/>
      <c r="G29" s="141"/>
      <c r="H29" s="141"/>
      <c r="I29" s="141"/>
      <c r="J29" s="141"/>
      <c r="K29" s="141"/>
      <c r="L29" s="141"/>
    </row>
    <row r="30" spans="2:12" s="140" customFormat="1" ht="19.5" customHeight="1" x14ac:dyDescent="0.25">
      <c r="B30" s="138"/>
      <c r="C30" s="139"/>
    </row>
    <row r="32" spans="2:12" s="133" customFormat="1" ht="44.25" customHeight="1" x14ac:dyDescent="0.25">
      <c r="B32" s="171" t="s">
        <v>106</v>
      </c>
      <c r="C32" s="172"/>
      <c r="D32" s="172"/>
      <c r="E32" s="172"/>
      <c r="F32" s="172"/>
      <c r="G32" s="172"/>
      <c r="H32" s="172"/>
      <c r="I32" s="172"/>
      <c r="J32" s="172"/>
      <c r="K32" s="172"/>
      <c r="L32" s="172"/>
    </row>
    <row r="33" spans="2:13" s="133" customFormat="1" ht="13.5" customHeight="1" x14ac:dyDescent="0.25">
      <c r="B33" s="148"/>
      <c r="C33" s="148"/>
      <c r="D33" s="149"/>
      <c r="E33" s="149"/>
      <c r="F33" s="150"/>
      <c r="G33" s="150"/>
      <c r="H33" s="150"/>
      <c r="I33" s="150"/>
      <c r="J33" s="150"/>
      <c r="K33" s="150"/>
      <c r="L33" s="150"/>
      <c r="M33" s="100"/>
    </row>
    <row r="34" spans="2:13" s="133" customFormat="1" ht="24" customHeight="1" x14ac:dyDescent="0.25">
      <c r="B34" s="206" t="s">
        <v>21</v>
      </c>
      <c r="C34" s="206"/>
      <c r="D34" s="169">
        <v>0</v>
      </c>
      <c r="E34" s="169"/>
      <c r="F34" s="207" t="s">
        <v>88</v>
      </c>
      <c r="G34" s="207"/>
      <c r="H34" s="207"/>
      <c r="I34" s="207"/>
      <c r="J34" s="207"/>
      <c r="K34" s="207"/>
      <c r="L34" s="207"/>
    </row>
    <row r="35" spans="2:13" s="133" customFormat="1" ht="24" customHeight="1" x14ac:dyDescent="0.25">
      <c r="B35" s="208" t="s">
        <v>18</v>
      </c>
      <c r="C35" s="208"/>
      <c r="D35" s="169">
        <v>0</v>
      </c>
      <c r="E35" s="169"/>
      <c r="F35" s="207" t="s">
        <v>87</v>
      </c>
      <c r="G35" s="207"/>
      <c r="H35" s="207"/>
      <c r="I35" s="207"/>
      <c r="J35" s="207"/>
      <c r="K35" s="207"/>
      <c r="L35" s="207"/>
    </row>
    <row r="36" spans="2:13" s="133" customFormat="1" ht="24" customHeight="1" x14ac:dyDescent="0.25">
      <c r="B36" s="209" t="s">
        <v>102</v>
      </c>
      <c r="C36" s="209"/>
      <c r="D36" s="170">
        <v>0</v>
      </c>
      <c r="E36" s="170"/>
      <c r="F36" s="210" t="s">
        <v>101</v>
      </c>
      <c r="G36" s="210"/>
      <c r="H36" s="210"/>
      <c r="I36" s="210"/>
      <c r="J36" s="210"/>
      <c r="K36" s="210"/>
      <c r="L36" s="210"/>
    </row>
    <row r="37" spans="2:13" s="133" customFormat="1" ht="24" customHeight="1" x14ac:dyDescent="0.25">
      <c r="B37" s="174" t="s">
        <v>89</v>
      </c>
      <c r="C37" s="174"/>
      <c r="D37" s="167">
        <f>D35*(1-D36)</f>
        <v>0</v>
      </c>
      <c r="E37" s="167"/>
      <c r="F37" s="201" t="s">
        <v>90</v>
      </c>
      <c r="G37" s="201"/>
      <c r="H37" s="201"/>
      <c r="I37" s="201"/>
      <c r="J37" s="201"/>
      <c r="K37" s="201"/>
      <c r="L37" s="201"/>
    </row>
    <row r="38" spans="2:13" s="97" customFormat="1" ht="24" customHeight="1" x14ac:dyDescent="0.25">
      <c r="B38" s="129"/>
      <c r="C38" s="129"/>
      <c r="D38" s="109"/>
      <c r="E38" s="109"/>
      <c r="F38" s="134"/>
      <c r="G38" s="134"/>
      <c r="H38" s="134"/>
      <c r="I38" s="134"/>
      <c r="J38" s="134"/>
      <c r="K38" s="134"/>
      <c r="L38" s="134"/>
    </row>
    <row r="39" spans="2:13" s="133" customFormat="1" ht="24" customHeight="1" x14ac:dyDescent="0.25">
      <c r="B39" s="129"/>
      <c r="C39" s="129"/>
      <c r="D39" s="109"/>
      <c r="E39" s="109"/>
      <c r="F39" s="134"/>
      <c r="G39" s="134"/>
      <c r="H39" s="134"/>
      <c r="I39" s="134"/>
      <c r="J39" s="134"/>
      <c r="K39" s="134"/>
      <c r="L39" s="134"/>
    </row>
    <row r="40" spans="2:13" s="133" customFormat="1" ht="44.25" customHeight="1" x14ac:dyDescent="0.25">
      <c r="B40" s="171" t="s">
        <v>75</v>
      </c>
      <c r="C40" s="172"/>
      <c r="D40" s="172"/>
      <c r="E40" s="172"/>
      <c r="F40" s="172"/>
      <c r="G40" s="172"/>
      <c r="H40" s="172"/>
      <c r="I40" s="172"/>
      <c r="J40" s="172"/>
      <c r="K40" s="172"/>
      <c r="L40" s="172"/>
    </row>
    <row r="41" spans="2:13" s="133" customFormat="1" ht="24" customHeight="1" x14ac:dyDescent="0.25">
      <c r="B41" s="129"/>
      <c r="C41" s="129"/>
      <c r="D41" s="109"/>
      <c r="E41" s="109"/>
      <c r="F41" s="134"/>
      <c r="G41" s="134"/>
      <c r="H41" s="134"/>
      <c r="I41" s="134"/>
      <c r="J41" s="134"/>
      <c r="K41" s="134"/>
      <c r="L41" s="134"/>
    </row>
    <row r="42" spans="2:13" s="133" customFormat="1" ht="24" customHeight="1" x14ac:dyDescent="0.25">
      <c r="B42" s="204" t="s">
        <v>27</v>
      </c>
      <c r="C42" s="204"/>
      <c r="D42" s="170">
        <v>0</v>
      </c>
      <c r="E42" s="170"/>
      <c r="F42" s="202" t="s">
        <v>72</v>
      </c>
      <c r="G42" s="202"/>
      <c r="H42" s="202"/>
      <c r="I42" s="202"/>
      <c r="J42" s="202"/>
      <c r="K42" s="202"/>
      <c r="L42" s="202"/>
    </row>
    <row r="43" spans="2:13" s="133" customFormat="1" ht="24" customHeight="1" x14ac:dyDescent="0.25">
      <c r="B43" s="174" t="s">
        <v>28</v>
      </c>
      <c r="C43" s="174"/>
      <c r="D43" s="167">
        <f>D37*D42</f>
        <v>0</v>
      </c>
      <c r="E43" s="167"/>
      <c r="F43" s="203" t="s">
        <v>91</v>
      </c>
      <c r="G43" s="203"/>
      <c r="H43" s="203"/>
      <c r="I43" s="203"/>
      <c r="J43" s="203"/>
      <c r="K43" s="203"/>
      <c r="L43" s="203"/>
    </row>
  </sheetData>
  <sheetProtection password="983B" sheet="1" objects="1" scenarios="1" selectLockedCells="1"/>
  <mergeCells count="26">
    <mergeCell ref="C2:L2"/>
    <mergeCell ref="C10:L10"/>
    <mergeCell ref="C11:L11"/>
    <mergeCell ref="C12:L12"/>
    <mergeCell ref="B17:C17"/>
    <mergeCell ref="F35:L35"/>
    <mergeCell ref="B36:C36"/>
    <mergeCell ref="D36:E36"/>
    <mergeCell ref="F36:L36"/>
    <mergeCell ref="B21:L21"/>
    <mergeCell ref="B43:C43"/>
    <mergeCell ref="D43:E43"/>
    <mergeCell ref="F43:L43"/>
    <mergeCell ref="B32:L32"/>
    <mergeCell ref="B34:C34"/>
    <mergeCell ref="D34:E34"/>
    <mergeCell ref="F34:L34"/>
    <mergeCell ref="B40:L40"/>
    <mergeCell ref="B42:C42"/>
    <mergeCell ref="D42:E42"/>
    <mergeCell ref="F42:L42"/>
    <mergeCell ref="B37:C37"/>
    <mergeCell ref="D37:E37"/>
    <mergeCell ref="F37:L37"/>
    <mergeCell ref="B35:C35"/>
    <mergeCell ref="D35:E35"/>
  </mergeCells>
  <pageMargins left="0.7" right="0.7" top="0.75" bottom="0.75" header="0.3" footer="0.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showGridLines="0" tabSelected="1" workbookViewId="0">
      <selection activeCell="E10" sqref="E10:O10"/>
    </sheetView>
  </sheetViews>
  <sheetFormatPr baseColWidth="10" defaultRowHeight="12" x14ac:dyDescent="0.25"/>
  <cols>
    <col min="1" max="1" width="6" style="44" bestFit="1" customWidth="1"/>
    <col min="2" max="2" width="12.42578125" style="44" customWidth="1"/>
    <col min="3" max="3" width="13.85546875" style="44" customWidth="1"/>
    <col min="4" max="4" width="12.42578125" style="44" customWidth="1"/>
    <col min="5" max="5" width="14.42578125" style="44" customWidth="1"/>
    <col min="6" max="6" width="12.42578125" style="44" customWidth="1"/>
    <col min="7" max="8" width="13.28515625" style="44" customWidth="1"/>
    <col min="9" max="15" width="12.42578125" style="44" customWidth="1"/>
    <col min="16" max="255" width="11.42578125" style="44"/>
    <col min="256" max="256" width="3" style="44" customWidth="1"/>
    <col min="257" max="257" width="15.42578125" style="44" customWidth="1"/>
    <col min="258" max="258" width="17.85546875" style="44" bestFit="1" customWidth="1"/>
    <col min="259" max="259" width="11.140625" style="44" customWidth="1"/>
    <col min="260" max="260" width="14" style="44" bestFit="1" customWidth="1"/>
    <col min="261" max="261" width="17.85546875" style="44" bestFit="1" customWidth="1"/>
    <col min="262" max="263" width="11.42578125" style="44"/>
    <col min="264" max="264" width="23.28515625" style="44" bestFit="1" customWidth="1"/>
    <col min="265" max="265" width="12.140625" style="44" customWidth="1"/>
    <col min="266" max="266" width="12.28515625" style="44" bestFit="1" customWidth="1"/>
    <col min="267" max="267" width="13.85546875" style="44" customWidth="1"/>
    <col min="268" max="268" width="11.42578125" style="44"/>
    <col min="269" max="269" width="12.28515625" style="44" customWidth="1"/>
    <col min="270" max="270" width="15.85546875" style="44" customWidth="1"/>
    <col min="271" max="511" width="11.42578125" style="44"/>
    <col min="512" max="512" width="3" style="44" customWidth="1"/>
    <col min="513" max="513" width="15.42578125" style="44" customWidth="1"/>
    <col min="514" max="514" width="17.85546875" style="44" bestFit="1" customWidth="1"/>
    <col min="515" max="515" width="11.140625" style="44" customWidth="1"/>
    <col min="516" max="516" width="14" style="44" bestFit="1" customWidth="1"/>
    <col min="517" max="517" width="17.85546875" style="44" bestFit="1" customWidth="1"/>
    <col min="518" max="519" width="11.42578125" style="44"/>
    <col min="520" max="520" width="23.28515625" style="44" bestFit="1" customWidth="1"/>
    <col min="521" max="521" width="12.140625" style="44" customWidth="1"/>
    <col min="522" max="522" width="12.28515625" style="44" bestFit="1" customWidth="1"/>
    <col min="523" max="523" width="13.85546875" style="44" customWidth="1"/>
    <col min="524" max="524" width="11.42578125" style="44"/>
    <col min="525" max="525" width="12.28515625" style="44" customWidth="1"/>
    <col min="526" max="526" width="15.85546875" style="44" customWidth="1"/>
    <col min="527" max="767" width="11.42578125" style="44"/>
    <col min="768" max="768" width="3" style="44" customWidth="1"/>
    <col min="769" max="769" width="15.42578125" style="44" customWidth="1"/>
    <col min="770" max="770" width="17.85546875" style="44" bestFit="1" customWidth="1"/>
    <col min="771" max="771" width="11.140625" style="44" customWidth="1"/>
    <col min="772" max="772" width="14" style="44" bestFit="1" customWidth="1"/>
    <col min="773" max="773" width="17.85546875" style="44" bestFit="1" customWidth="1"/>
    <col min="774" max="775" width="11.42578125" style="44"/>
    <col min="776" max="776" width="23.28515625" style="44" bestFit="1" customWidth="1"/>
    <col min="777" max="777" width="12.140625" style="44" customWidth="1"/>
    <col min="778" max="778" width="12.28515625" style="44" bestFit="1" customWidth="1"/>
    <col min="779" max="779" width="13.85546875" style="44" customWidth="1"/>
    <col min="780" max="780" width="11.42578125" style="44"/>
    <col min="781" max="781" width="12.28515625" style="44" customWidth="1"/>
    <col min="782" max="782" width="15.85546875" style="44" customWidth="1"/>
    <col min="783" max="1023" width="11.42578125" style="44"/>
    <col min="1024" max="1024" width="3" style="44" customWidth="1"/>
    <col min="1025" max="1025" width="15.42578125" style="44" customWidth="1"/>
    <col min="1026" max="1026" width="17.85546875" style="44" bestFit="1" customWidth="1"/>
    <col min="1027" max="1027" width="11.140625" style="44" customWidth="1"/>
    <col min="1028" max="1028" width="14" style="44" bestFit="1" customWidth="1"/>
    <col min="1029" max="1029" width="17.85546875" style="44" bestFit="1" customWidth="1"/>
    <col min="1030" max="1031" width="11.42578125" style="44"/>
    <col min="1032" max="1032" width="23.28515625" style="44" bestFit="1" customWidth="1"/>
    <col min="1033" max="1033" width="12.140625" style="44" customWidth="1"/>
    <col min="1034" max="1034" width="12.28515625" style="44" bestFit="1" customWidth="1"/>
    <col min="1035" max="1035" width="13.85546875" style="44" customWidth="1"/>
    <col min="1036" max="1036" width="11.42578125" style="44"/>
    <col min="1037" max="1037" width="12.28515625" style="44" customWidth="1"/>
    <col min="1038" max="1038" width="15.85546875" style="44" customWidth="1"/>
    <col min="1039" max="1279" width="11.42578125" style="44"/>
    <col min="1280" max="1280" width="3" style="44" customWidth="1"/>
    <col min="1281" max="1281" width="15.42578125" style="44" customWidth="1"/>
    <col min="1282" max="1282" width="17.85546875" style="44" bestFit="1" customWidth="1"/>
    <col min="1283" max="1283" width="11.140625" style="44" customWidth="1"/>
    <col min="1284" max="1284" width="14" style="44" bestFit="1" customWidth="1"/>
    <col min="1285" max="1285" width="17.85546875" style="44" bestFit="1" customWidth="1"/>
    <col min="1286" max="1287" width="11.42578125" style="44"/>
    <col min="1288" max="1288" width="23.28515625" style="44" bestFit="1" customWidth="1"/>
    <col min="1289" max="1289" width="12.140625" style="44" customWidth="1"/>
    <col min="1290" max="1290" width="12.28515625" style="44" bestFit="1" customWidth="1"/>
    <col min="1291" max="1291" width="13.85546875" style="44" customWidth="1"/>
    <col min="1292" max="1292" width="11.42578125" style="44"/>
    <col min="1293" max="1293" width="12.28515625" style="44" customWidth="1"/>
    <col min="1294" max="1294" width="15.85546875" style="44" customWidth="1"/>
    <col min="1295" max="1535" width="11.42578125" style="44"/>
    <col min="1536" max="1536" width="3" style="44" customWidth="1"/>
    <col min="1537" max="1537" width="15.42578125" style="44" customWidth="1"/>
    <col min="1538" max="1538" width="17.85546875" style="44" bestFit="1" customWidth="1"/>
    <col min="1539" max="1539" width="11.140625" style="44" customWidth="1"/>
    <col min="1540" max="1540" width="14" style="44" bestFit="1" customWidth="1"/>
    <col min="1541" max="1541" width="17.85546875" style="44" bestFit="1" customWidth="1"/>
    <col min="1542" max="1543" width="11.42578125" style="44"/>
    <col min="1544" max="1544" width="23.28515625" style="44" bestFit="1" customWidth="1"/>
    <col min="1545" max="1545" width="12.140625" style="44" customWidth="1"/>
    <col min="1546" max="1546" width="12.28515625" style="44" bestFit="1" customWidth="1"/>
    <col min="1547" max="1547" width="13.85546875" style="44" customWidth="1"/>
    <col min="1548" max="1548" width="11.42578125" style="44"/>
    <col min="1549" max="1549" width="12.28515625" style="44" customWidth="1"/>
    <col min="1550" max="1550" width="15.85546875" style="44" customWidth="1"/>
    <col min="1551" max="1791" width="11.42578125" style="44"/>
    <col min="1792" max="1792" width="3" style="44" customWidth="1"/>
    <col min="1793" max="1793" width="15.42578125" style="44" customWidth="1"/>
    <col min="1794" max="1794" width="17.85546875" style="44" bestFit="1" customWidth="1"/>
    <col min="1795" max="1795" width="11.140625" style="44" customWidth="1"/>
    <col min="1796" max="1796" width="14" style="44" bestFit="1" customWidth="1"/>
    <col min="1797" max="1797" width="17.85546875" style="44" bestFit="1" customWidth="1"/>
    <col min="1798" max="1799" width="11.42578125" style="44"/>
    <col min="1800" max="1800" width="23.28515625" style="44" bestFit="1" customWidth="1"/>
    <col min="1801" max="1801" width="12.140625" style="44" customWidth="1"/>
    <col min="1802" max="1802" width="12.28515625" style="44" bestFit="1" customWidth="1"/>
    <col min="1803" max="1803" width="13.85546875" style="44" customWidth="1"/>
    <col min="1804" max="1804" width="11.42578125" style="44"/>
    <col min="1805" max="1805" width="12.28515625" style="44" customWidth="1"/>
    <col min="1806" max="1806" width="15.85546875" style="44" customWidth="1"/>
    <col min="1807" max="2047" width="11.42578125" style="44"/>
    <col min="2048" max="2048" width="3" style="44" customWidth="1"/>
    <col min="2049" max="2049" width="15.42578125" style="44" customWidth="1"/>
    <col min="2050" max="2050" width="17.85546875" style="44" bestFit="1" customWidth="1"/>
    <col min="2051" max="2051" width="11.140625" style="44" customWidth="1"/>
    <col min="2052" max="2052" width="14" style="44" bestFit="1" customWidth="1"/>
    <col min="2053" max="2053" width="17.85546875" style="44" bestFit="1" customWidth="1"/>
    <col min="2054" max="2055" width="11.42578125" style="44"/>
    <col min="2056" max="2056" width="23.28515625" style="44" bestFit="1" customWidth="1"/>
    <col min="2057" max="2057" width="12.140625" style="44" customWidth="1"/>
    <col min="2058" max="2058" width="12.28515625" style="44" bestFit="1" customWidth="1"/>
    <col min="2059" max="2059" width="13.85546875" style="44" customWidth="1"/>
    <col min="2060" max="2060" width="11.42578125" style="44"/>
    <col min="2061" max="2061" width="12.28515625" style="44" customWidth="1"/>
    <col min="2062" max="2062" width="15.85546875" style="44" customWidth="1"/>
    <col min="2063" max="2303" width="11.42578125" style="44"/>
    <col min="2304" max="2304" width="3" style="44" customWidth="1"/>
    <col min="2305" max="2305" width="15.42578125" style="44" customWidth="1"/>
    <col min="2306" max="2306" width="17.85546875" style="44" bestFit="1" customWidth="1"/>
    <col min="2307" max="2307" width="11.140625" style="44" customWidth="1"/>
    <col min="2308" max="2308" width="14" style="44" bestFit="1" customWidth="1"/>
    <col min="2309" max="2309" width="17.85546875" style="44" bestFit="1" customWidth="1"/>
    <col min="2310" max="2311" width="11.42578125" style="44"/>
    <col min="2312" max="2312" width="23.28515625" style="44" bestFit="1" customWidth="1"/>
    <col min="2313" max="2313" width="12.140625" style="44" customWidth="1"/>
    <col min="2314" max="2314" width="12.28515625" style="44" bestFit="1" customWidth="1"/>
    <col min="2315" max="2315" width="13.85546875" style="44" customWidth="1"/>
    <col min="2316" max="2316" width="11.42578125" style="44"/>
    <col min="2317" max="2317" width="12.28515625" style="44" customWidth="1"/>
    <col min="2318" max="2318" width="15.85546875" style="44" customWidth="1"/>
    <col min="2319" max="2559" width="11.42578125" style="44"/>
    <col min="2560" max="2560" width="3" style="44" customWidth="1"/>
    <col min="2561" max="2561" width="15.42578125" style="44" customWidth="1"/>
    <col min="2562" max="2562" width="17.85546875" style="44" bestFit="1" customWidth="1"/>
    <col min="2563" max="2563" width="11.140625" style="44" customWidth="1"/>
    <col min="2564" max="2564" width="14" style="44" bestFit="1" customWidth="1"/>
    <col min="2565" max="2565" width="17.85546875" style="44" bestFit="1" customWidth="1"/>
    <col min="2566" max="2567" width="11.42578125" style="44"/>
    <col min="2568" max="2568" width="23.28515625" style="44" bestFit="1" customWidth="1"/>
    <col min="2569" max="2569" width="12.140625" style="44" customWidth="1"/>
    <col min="2570" max="2570" width="12.28515625" style="44" bestFit="1" customWidth="1"/>
    <col min="2571" max="2571" width="13.85546875" style="44" customWidth="1"/>
    <col min="2572" max="2572" width="11.42578125" style="44"/>
    <col min="2573" max="2573" width="12.28515625" style="44" customWidth="1"/>
    <col min="2574" max="2574" width="15.85546875" style="44" customWidth="1"/>
    <col min="2575" max="2815" width="11.42578125" style="44"/>
    <col min="2816" max="2816" width="3" style="44" customWidth="1"/>
    <col min="2817" max="2817" width="15.42578125" style="44" customWidth="1"/>
    <col min="2818" max="2818" width="17.85546875" style="44" bestFit="1" customWidth="1"/>
    <col min="2819" max="2819" width="11.140625" style="44" customWidth="1"/>
    <col min="2820" max="2820" width="14" style="44" bestFit="1" customWidth="1"/>
    <col min="2821" max="2821" width="17.85546875" style="44" bestFit="1" customWidth="1"/>
    <col min="2822" max="2823" width="11.42578125" style="44"/>
    <col min="2824" max="2824" width="23.28515625" style="44" bestFit="1" customWidth="1"/>
    <col min="2825" max="2825" width="12.140625" style="44" customWidth="1"/>
    <col min="2826" max="2826" width="12.28515625" style="44" bestFit="1" customWidth="1"/>
    <col min="2827" max="2827" width="13.85546875" style="44" customWidth="1"/>
    <col min="2828" max="2828" width="11.42578125" style="44"/>
    <col min="2829" max="2829" width="12.28515625" style="44" customWidth="1"/>
    <col min="2830" max="2830" width="15.85546875" style="44" customWidth="1"/>
    <col min="2831" max="3071" width="11.42578125" style="44"/>
    <col min="3072" max="3072" width="3" style="44" customWidth="1"/>
    <col min="3073" max="3073" width="15.42578125" style="44" customWidth="1"/>
    <col min="3074" max="3074" width="17.85546875" style="44" bestFit="1" customWidth="1"/>
    <col min="3075" max="3075" width="11.140625" style="44" customWidth="1"/>
    <col min="3076" max="3076" width="14" style="44" bestFit="1" customWidth="1"/>
    <col min="3077" max="3077" width="17.85546875" style="44" bestFit="1" customWidth="1"/>
    <col min="3078" max="3079" width="11.42578125" style="44"/>
    <col min="3080" max="3080" width="23.28515625" style="44" bestFit="1" customWidth="1"/>
    <col min="3081" max="3081" width="12.140625" style="44" customWidth="1"/>
    <col min="3082" max="3082" width="12.28515625" style="44" bestFit="1" customWidth="1"/>
    <col min="3083" max="3083" width="13.85546875" style="44" customWidth="1"/>
    <col min="3084" max="3084" width="11.42578125" style="44"/>
    <col min="3085" max="3085" width="12.28515625" style="44" customWidth="1"/>
    <col min="3086" max="3086" width="15.85546875" style="44" customWidth="1"/>
    <col min="3087" max="3327" width="11.42578125" style="44"/>
    <col min="3328" max="3328" width="3" style="44" customWidth="1"/>
    <col min="3329" max="3329" width="15.42578125" style="44" customWidth="1"/>
    <col min="3330" max="3330" width="17.85546875" style="44" bestFit="1" customWidth="1"/>
    <col min="3331" max="3331" width="11.140625" style="44" customWidth="1"/>
    <col min="3332" max="3332" width="14" style="44" bestFit="1" customWidth="1"/>
    <col min="3333" max="3333" width="17.85546875" style="44" bestFit="1" customWidth="1"/>
    <col min="3334" max="3335" width="11.42578125" style="44"/>
    <col min="3336" max="3336" width="23.28515625" style="44" bestFit="1" customWidth="1"/>
    <col min="3337" max="3337" width="12.140625" style="44" customWidth="1"/>
    <col min="3338" max="3338" width="12.28515625" style="44" bestFit="1" customWidth="1"/>
    <col min="3339" max="3339" width="13.85546875" style="44" customWidth="1"/>
    <col min="3340" max="3340" width="11.42578125" style="44"/>
    <col min="3341" max="3341" width="12.28515625" style="44" customWidth="1"/>
    <col min="3342" max="3342" width="15.85546875" style="44" customWidth="1"/>
    <col min="3343" max="3583" width="11.42578125" style="44"/>
    <col min="3584" max="3584" width="3" style="44" customWidth="1"/>
    <col min="3585" max="3585" width="15.42578125" style="44" customWidth="1"/>
    <col min="3586" max="3586" width="17.85546875" style="44" bestFit="1" customWidth="1"/>
    <col min="3587" max="3587" width="11.140625" style="44" customWidth="1"/>
    <col min="3588" max="3588" width="14" style="44" bestFit="1" customWidth="1"/>
    <col min="3589" max="3589" width="17.85546875" style="44" bestFit="1" customWidth="1"/>
    <col min="3590" max="3591" width="11.42578125" style="44"/>
    <col min="3592" max="3592" width="23.28515625" style="44" bestFit="1" customWidth="1"/>
    <col min="3593" max="3593" width="12.140625" style="44" customWidth="1"/>
    <col min="3594" max="3594" width="12.28515625" style="44" bestFit="1" customWidth="1"/>
    <col min="3595" max="3595" width="13.85546875" style="44" customWidth="1"/>
    <col min="3596" max="3596" width="11.42578125" style="44"/>
    <col min="3597" max="3597" width="12.28515625" style="44" customWidth="1"/>
    <col min="3598" max="3598" width="15.85546875" style="44" customWidth="1"/>
    <col min="3599" max="3839" width="11.42578125" style="44"/>
    <col min="3840" max="3840" width="3" style="44" customWidth="1"/>
    <col min="3841" max="3841" width="15.42578125" style="44" customWidth="1"/>
    <col min="3842" max="3842" width="17.85546875" style="44" bestFit="1" customWidth="1"/>
    <col min="3843" max="3843" width="11.140625" style="44" customWidth="1"/>
    <col min="3844" max="3844" width="14" style="44" bestFit="1" customWidth="1"/>
    <col min="3845" max="3845" width="17.85546875" style="44" bestFit="1" customWidth="1"/>
    <col min="3846" max="3847" width="11.42578125" style="44"/>
    <col min="3848" max="3848" width="23.28515625" style="44" bestFit="1" customWidth="1"/>
    <col min="3849" max="3849" width="12.140625" style="44" customWidth="1"/>
    <col min="3850" max="3850" width="12.28515625" style="44" bestFit="1" customWidth="1"/>
    <col min="3851" max="3851" width="13.85546875" style="44" customWidth="1"/>
    <col min="3852" max="3852" width="11.42578125" style="44"/>
    <col min="3853" max="3853" width="12.28515625" style="44" customWidth="1"/>
    <col min="3854" max="3854" width="15.85546875" style="44" customWidth="1"/>
    <col min="3855" max="4095" width="11.42578125" style="44"/>
    <col min="4096" max="4096" width="3" style="44" customWidth="1"/>
    <col min="4097" max="4097" width="15.42578125" style="44" customWidth="1"/>
    <col min="4098" max="4098" width="17.85546875" style="44" bestFit="1" customWidth="1"/>
    <col min="4099" max="4099" width="11.140625" style="44" customWidth="1"/>
    <col min="4100" max="4100" width="14" style="44" bestFit="1" customWidth="1"/>
    <col min="4101" max="4101" width="17.85546875" style="44" bestFit="1" customWidth="1"/>
    <col min="4102" max="4103" width="11.42578125" style="44"/>
    <col min="4104" max="4104" width="23.28515625" style="44" bestFit="1" customWidth="1"/>
    <col min="4105" max="4105" width="12.140625" style="44" customWidth="1"/>
    <col min="4106" max="4106" width="12.28515625" style="44" bestFit="1" customWidth="1"/>
    <col min="4107" max="4107" width="13.85546875" style="44" customWidth="1"/>
    <col min="4108" max="4108" width="11.42578125" style="44"/>
    <col min="4109" max="4109" width="12.28515625" style="44" customWidth="1"/>
    <col min="4110" max="4110" width="15.85546875" style="44" customWidth="1"/>
    <col min="4111" max="4351" width="11.42578125" style="44"/>
    <col min="4352" max="4352" width="3" style="44" customWidth="1"/>
    <col min="4353" max="4353" width="15.42578125" style="44" customWidth="1"/>
    <col min="4354" max="4354" width="17.85546875" style="44" bestFit="1" customWidth="1"/>
    <col min="4355" max="4355" width="11.140625" style="44" customWidth="1"/>
    <col min="4356" max="4356" width="14" style="44" bestFit="1" customWidth="1"/>
    <col min="4357" max="4357" width="17.85546875" style="44" bestFit="1" customWidth="1"/>
    <col min="4358" max="4359" width="11.42578125" style="44"/>
    <col min="4360" max="4360" width="23.28515625" style="44" bestFit="1" customWidth="1"/>
    <col min="4361" max="4361" width="12.140625" style="44" customWidth="1"/>
    <col min="4362" max="4362" width="12.28515625" style="44" bestFit="1" customWidth="1"/>
    <col min="4363" max="4363" width="13.85546875" style="44" customWidth="1"/>
    <col min="4364" max="4364" width="11.42578125" style="44"/>
    <col min="4365" max="4365" width="12.28515625" style="44" customWidth="1"/>
    <col min="4366" max="4366" width="15.85546875" style="44" customWidth="1"/>
    <col min="4367" max="4607" width="11.42578125" style="44"/>
    <col min="4608" max="4608" width="3" style="44" customWidth="1"/>
    <col min="4609" max="4609" width="15.42578125" style="44" customWidth="1"/>
    <col min="4610" max="4610" width="17.85546875" style="44" bestFit="1" customWidth="1"/>
    <col min="4611" max="4611" width="11.140625" style="44" customWidth="1"/>
    <col min="4612" max="4612" width="14" style="44" bestFit="1" customWidth="1"/>
    <col min="4613" max="4613" width="17.85546875" style="44" bestFit="1" customWidth="1"/>
    <col min="4614" max="4615" width="11.42578125" style="44"/>
    <col min="4616" max="4616" width="23.28515625" style="44" bestFit="1" customWidth="1"/>
    <col min="4617" max="4617" width="12.140625" style="44" customWidth="1"/>
    <col min="4618" max="4618" width="12.28515625" style="44" bestFit="1" customWidth="1"/>
    <col min="4619" max="4619" width="13.85546875" style="44" customWidth="1"/>
    <col min="4620" max="4620" width="11.42578125" style="44"/>
    <col min="4621" max="4621" width="12.28515625" style="44" customWidth="1"/>
    <col min="4622" max="4622" width="15.85546875" style="44" customWidth="1"/>
    <col min="4623" max="4863" width="11.42578125" style="44"/>
    <col min="4864" max="4864" width="3" style="44" customWidth="1"/>
    <col min="4865" max="4865" width="15.42578125" style="44" customWidth="1"/>
    <col min="4866" max="4866" width="17.85546875" style="44" bestFit="1" customWidth="1"/>
    <col min="4867" max="4867" width="11.140625" style="44" customWidth="1"/>
    <col min="4868" max="4868" width="14" style="44" bestFit="1" customWidth="1"/>
    <col min="4869" max="4869" width="17.85546875" style="44" bestFit="1" customWidth="1"/>
    <col min="4870" max="4871" width="11.42578125" style="44"/>
    <col min="4872" max="4872" width="23.28515625" style="44" bestFit="1" customWidth="1"/>
    <col min="4873" max="4873" width="12.140625" style="44" customWidth="1"/>
    <col min="4874" max="4874" width="12.28515625" style="44" bestFit="1" customWidth="1"/>
    <col min="4875" max="4875" width="13.85546875" style="44" customWidth="1"/>
    <col min="4876" max="4876" width="11.42578125" style="44"/>
    <col min="4877" max="4877" width="12.28515625" style="44" customWidth="1"/>
    <col min="4878" max="4878" width="15.85546875" style="44" customWidth="1"/>
    <col min="4879" max="5119" width="11.42578125" style="44"/>
    <col min="5120" max="5120" width="3" style="44" customWidth="1"/>
    <col min="5121" max="5121" width="15.42578125" style="44" customWidth="1"/>
    <col min="5122" max="5122" width="17.85546875" style="44" bestFit="1" customWidth="1"/>
    <col min="5123" max="5123" width="11.140625" style="44" customWidth="1"/>
    <col min="5124" max="5124" width="14" style="44" bestFit="1" customWidth="1"/>
    <col min="5125" max="5125" width="17.85546875" style="44" bestFit="1" customWidth="1"/>
    <col min="5126" max="5127" width="11.42578125" style="44"/>
    <col min="5128" max="5128" width="23.28515625" style="44" bestFit="1" customWidth="1"/>
    <col min="5129" max="5129" width="12.140625" style="44" customWidth="1"/>
    <col min="5130" max="5130" width="12.28515625" style="44" bestFit="1" customWidth="1"/>
    <col min="5131" max="5131" width="13.85546875" style="44" customWidth="1"/>
    <col min="5132" max="5132" width="11.42578125" style="44"/>
    <col min="5133" max="5133" width="12.28515625" style="44" customWidth="1"/>
    <col min="5134" max="5134" width="15.85546875" style="44" customWidth="1"/>
    <col min="5135" max="5375" width="11.42578125" style="44"/>
    <col min="5376" max="5376" width="3" style="44" customWidth="1"/>
    <col min="5377" max="5377" width="15.42578125" style="44" customWidth="1"/>
    <col min="5378" max="5378" width="17.85546875" style="44" bestFit="1" customWidth="1"/>
    <col min="5379" max="5379" width="11.140625" style="44" customWidth="1"/>
    <col min="5380" max="5380" width="14" style="44" bestFit="1" customWidth="1"/>
    <col min="5381" max="5381" width="17.85546875" style="44" bestFit="1" customWidth="1"/>
    <col min="5382" max="5383" width="11.42578125" style="44"/>
    <col min="5384" max="5384" width="23.28515625" style="44" bestFit="1" customWidth="1"/>
    <col min="5385" max="5385" width="12.140625" style="44" customWidth="1"/>
    <col min="5386" max="5386" width="12.28515625" style="44" bestFit="1" customWidth="1"/>
    <col min="5387" max="5387" width="13.85546875" style="44" customWidth="1"/>
    <col min="5388" max="5388" width="11.42578125" style="44"/>
    <col min="5389" max="5389" width="12.28515625" style="44" customWidth="1"/>
    <col min="5390" max="5390" width="15.85546875" style="44" customWidth="1"/>
    <col min="5391" max="5631" width="11.42578125" style="44"/>
    <col min="5632" max="5632" width="3" style="44" customWidth="1"/>
    <col min="5633" max="5633" width="15.42578125" style="44" customWidth="1"/>
    <col min="5634" max="5634" width="17.85546875" style="44" bestFit="1" customWidth="1"/>
    <col min="5635" max="5635" width="11.140625" style="44" customWidth="1"/>
    <col min="5636" max="5636" width="14" style="44" bestFit="1" customWidth="1"/>
    <col min="5637" max="5637" width="17.85546875" style="44" bestFit="1" customWidth="1"/>
    <col min="5638" max="5639" width="11.42578125" style="44"/>
    <col min="5640" max="5640" width="23.28515625" style="44" bestFit="1" customWidth="1"/>
    <col min="5641" max="5641" width="12.140625" style="44" customWidth="1"/>
    <col min="5642" max="5642" width="12.28515625" style="44" bestFit="1" customWidth="1"/>
    <col min="5643" max="5643" width="13.85546875" style="44" customWidth="1"/>
    <col min="5644" max="5644" width="11.42578125" style="44"/>
    <col min="5645" max="5645" width="12.28515625" style="44" customWidth="1"/>
    <col min="5646" max="5646" width="15.85546875" style="44" customWidth="1"/>
    <col min="5647" max="5887" width="11.42578125" style="44"/>
    <col min="5888" max="5888" width="3" style="44" customWidth="1"/>
    <col min="5889" max="5889" width="15.42578125" style="44" customWidth="1"/>
    <col min="5890" max="5890" width="17.85546875" style="44" bestFit="1" customWidth="1"/>
    <col min="5891" max="5891" width="11.140625" style="44" customWidth="1"/>
    <col min="5892" max="5892" width="14" style="44" bestFit="1" customWidth="1"/>
    <col min="5893" max="5893" width="17.85546875" style="44" bestFit="1" customWidth="1"/>
    <col min="5894" max="5895" width="11.42578125" style="44"/>
    <col min="5896" max="5896" width="23.28515625" style="44" bestFit="1" customWidth="1"/>
    <col min="5897" max="5897" width="12.140625" style="44" customWidth="1"/>
    <col min="5898" max="5898" width="12.28515625" style="44" bestFit="1" customWidth="1"/>
    <col min="5899" max="5899" width="13.85546875" style="44" customWidth="1"/>
    <col min="5900" max="5900" width="11.42578125" style="44"/>
    <col min="5901" max="5901" width="12.28515625" style="44" customWidth="1"/>
    <col min="5902" max="5902" width="15.85546875" style="44" customWidth="1"/>
    <col min="5903" max="6143" width="11.42578125" style="44"/>
    <col min="6144" max="6144" width="3" style="44" customWidth="1"/>
    <col min="6145" max="6145" width="15.42578125" style="44" customWidth="1"/>
    <col min="6146" max="6146" width="17.85546875" style="44" bestFit="1" customWidth="1"/>
    <col min="6147" max="6147" width="11.140625" style="44" customWidth="1"/>
    <col min="6148" max="6148" width="14" style="44" bestFit="1" customWidth="1"/>
    <col min="6149" max="6149" width="17.85546875" style="44" bestFit="1" customWidth="1"/>
    <col min="6150" max="6151" width="11.42578125" style="44"/>
    <col min="6152" max="6152" width="23.28515625" style="44" bestFit="1" customWidth="1"/>
    <col min="6153" max="6153" width="12.140625" style="44" customWidth="1"/>
    <col min="6154" max="6154" width="12.28515625" style="44" bestFit="1" customWidth="1"/>
    <col min="6155" max="6155" width="13.85546875" style="44" customWidth="1"/>
    <col min="6156" max="6156" width="11.42578125" style="44"/>
    <col min="6157" max="6157" width="12.28515625" style="44" customWidth="1"/>
    <col min="6158" max="6158" width="15.85546875" style="44" customWidth="1"/>
    <col min="6159" max="6399" width="11.42578125" style="44"/>
    <col min="6400" max="6400" width="3" style="44" customWidth="1"/>
    <col min="6401" max="6401" width="15.42578125" style="44" customWidth="1"/>
    <col min="6402" max="6402" width="17.85546875" style="44" bestFit="1" customWidth="1"/>
    <col min="6403" max="6403" width="11.140625" style="44" customWidth="1"/>
    <col min="6404" max="6404" width="14" style="44" bestFit="1" customWidth="1"/>
    <col min="6405" max="6405" width="17.85546875" style="44" bestFit="1" customWidth="1"/>
    <col min="6406" max="6407" width="11.42578125" style="44"/>
    <col min="6408" max="6408" width="23.28515625" style="44" bestFit="1" customWidth="1"/>
    <col min="6409" max="6409" width="12.140625" style="44" customWidth="1"/>
    <col min="6410" max="6410" width="12.28515625" style="44" bestFit="1" customWidth="1"/>
    <col min="6411" max="6411" width="13.85546875" style="44" customWidth="1"/>
    <col min="6412" max="6412" width="11.42578125" style="44"/>
    <col min="6413" max="6413" width="12.28515625" style="44" customWidth="1"/>
    <col min="6414" max="6414" width="15.85546875" style="44" customWidth="1"/>
    <col min="6415" max="6655" width="11.42578125" style="44"/>
    <col min="6656" max="6656" width="3" style="44" customWidth="1"/>
    <col min="6657" max="6657" width="15.42578125" style="44" customWidth="1"/>
    <col min="6658" max="6658" width="17.85546875" style="44" bestFit="1" customWidth="1"/>
    <col min="6659" max="6659" width="11.140625" style="44" customWidth="1"/>
    <col min="6660" max="6660" width="14" style="44" bestFit="1" customWidth="1"/>
    <col min="6661" max="6661" width="17.85546875" style="44" bestFit="1" customWidth="1"/>
    <col min="6662" max="6663" width="11.42578125" style="44"/>
    <col min="6664" max="6664" width="23.28515625" style="44" bestFit="1" customWidth="1"/>
    <col min="6665" max="6665" width="12.140625" style="44" customWidth="1"/>
    <col min="6666" max="6666" width="12.28515625" style="44" bestFit="1" customWidth="1"/>
    <col min="6667" max="6667" width="13.85546875" style="44" customWidth="1"/>
    <col min="6668" max="6668" width="11.42578125" style="44"/>
    <col min="6669" max="6669" width="12.28515625" style="44" customWidth="1"/>
    <col min="6670" max="6670" width="15.85546875" style="44" customWidth="1"/>
    <col min="6671" max="6911" width="11.42578125" style="44"/>
    <col min="6912" max="6912" width="3" style="44" customWidth="1"/>
    <col min="6913" max="6913" width="15.42578125" style="44" customWidth="1"/>
    <col min="6914" max="6914" width="17.85546875" style="44" bestFit="1" customWidth="1"/>
    <col min="6915" max="6915" width="11.140625" style="44" customWidth="1"/>
    <col min="6916" max="6916" width="14" style="44" bestFit="1" customWidth="1"/>
    <col min="6917" max="6917" width="17.85546875" style="44" bestFit="1" customWidth="1"/>
    <col min="6918" max="6919" width="11.42578125" style="44"/>
    <col min="6920" max="6920" width="23.28515625" style="44" bestFit="1" customWidth="1"/>
    <col min="6921" max="6921" width="12.140625" style="44" customWidth="1"/>
    <col min="6922" max="6922" width="12.28515625" style="44" bestFit="1" customWidth="1"/>
    <col min="6923" max="6923" width="13.85546875" style="44" customWidth="1"/>
    <col min="6924" max="6924" width="11.42578125" style="44"/>
    <col min="6925" max="6925" width="12.28515625" style="44" customWidth="1"/>
    <col min="6926" max="6926" width="15.85546875" style="44" customWidth="1"/>
    <col min="6927" max="7167" width="11.42578125" style="44"/>
    <col min="7168" max="7168" width="3" style="44" customWidth="1"/>
    <col min="7169" max="7169" width="15.42578125" style="44" customWidth="1"/>
    <col min="7170" max="7170" width="17.85546875" style="44" bestFit="1" customWidth="1"/>
    <col min="7171" max="7171" width="11.140625" style="44" customWidth="1"/>
    <col min="7172" max="7172" width="14" style="44" bestFit="1" customWidth="1"/>
    <col min="7173" max="7173" width="17.85546875" style="44" bestFit="1" customWidth="1"/>
    <col min="7174" max="7175" width="11.42578125" style="44"/>
    <col min="7176" max="7176" width="23.28515625" style="44" bestFit="1" customWidth="1"/>
    <col min="7177" max="7177" width="12.140625" style="44" customWidth="1"/>
    <col min="7178" max="7178" width="12.28515625" style="44" bestFit="1" customWidth="1"/>
    <col min="7179" max="7179" width="13.85546875" style="44" customWidth="1"/>
    <col min="7180" max="7180" width="11.42578125" style="44"/>
    <col min="7181" max="7181" width="12.28515625" style="44" customWidth="1"/>
    <col min="7182" max="7182" width="15.85546875" style="44" customWidth="1"/>
    <col min="7183" max="7423" width="11.42578125" style="44"/>
    <col min="7424" max="7424" width="3" style="44" customWidth="1"/>
    <col min="7425" max="7425" width="15.42578125" style="44" customWidth="1"/>
    <col min="7426" max="7426" width="17.85546875" style="44" bestFit="1" customWidth="1"/>
    <col min="7427" max="7427" width="11.140625" style="44" customWidth="1"/>
    <col min="7428" max="7428" width="14" style="44" bestFit="1" customWidth="1"/>
    <col min="7429" max="7429" width="17.85546875" style="44" bestFit="1" customWidth="1"/>
    <col min="7430" max="7431" width="11.42578125" style="44"/>
    <col min="7432" max="7432" width="23.28515625" style="44" bestFit="1" customWidth="1"/>
    <col min="7433" max="7433" width="12.140625" style="44" customWidth="1"/>
    <col min="7434" max="7434" width="12.28515625" style="44" bestFit="1" customWidth="1"/>
    <col min="7435" max="7435" width="13.85546875" style="44" customWidth="1"/>
    <col min="7436" max="7436" width="11.42578125" style="44"/>
    <col min="7437" max="7437" width="12.28515625" style="44" customWidth="1"/>
    <col min="7438" max="7438" width="15.85546875" style="44" customWidth="1"/>
    <col min="7439" max="7679" width="11.42578125" style="44"/>
    <col min="7680" max="7680" width="3" style="44" customWidth="1"/>
    <col min="7681" max="7681" width="15.42578125" style="44" customWidth="1"/>
    <col min="7682" max="7682" width="17.85546875" style="44" bestFit="1" customWidth="1"/>
    <col min="7683" max="7683" width="11.140625" style="44" customWidth="1"/>
    <col min="7684" max="7684" width="14" style="44" bestFit="1" customWidth="1"/>
    <col min="7685" max="7685" width="17.85546875" style="44" bestFit="1" customWidth="1"/>
    <col min="7686" max="7687" width="11.42578125" style="44"/>
    <col min="7688" max="7688" width="23.28515625" style="44" bestFit="1" customWidth="1"/>
    <col min="7689" max="7689" width="12.140625" style="44" customWidth="1"/>
    <col min="7690" max="7690" width="12.28515625" style="44" bestFit="1" customWidth="1"/>
    <col min="7691" max="7691" width="13.85546875" style="44" customWidth="1"/>
    <col min="7692" max="7692" width="11.42578125" style="44"/>
    <col min="7693" max="7693" width="12.28515625" style="44" customWidth="1"/>
    <col min="7694" max="7694" width="15.85546875" style="44" customWidth="1"/>
    <col min="7695" max="7935" width="11.42578125" style="44"/>
    <col min="7936" max="7936" width="3" style="44" customWidth="1"/>
    <col min="7937" max="7937" width="15.42578125" style="44" customWidth="1"/>
    <col min="7938" max="7938" width="17.85546875" style="44" bestFit="1" customWidth="1"/>
    <col min="7939" max="7939" width="11.140625" style="44" customWidth="1"/>
    <col min="7940" max="7940" width="14" style="44" bestFit="1" customWidth="1"/>
    <col min="7941" max="7941" width="17.85546875" style="44" bestFit="1" customWidth="1"/>
    <col min="7942" max="7943" width="11.42578125" style="44"/>
    <col min="7944" max="7944" width="23.28515625" style="44" bestFit="1" customWidth="1"/>
    <col min="7945" max="7945" width="12.140625" style="44" customWidth="1"/>
    <col min="7946" max="7946" width="12.28515625" style="44" bestFit="1" customWidth="1"/>
    <col min="7947" max="7947" width="13.85546875" style="44" customWidth="1"/>
    <col min="7948" max="7948" width="11.42578125" style="44"/>
    <col min="7949" max="7949" width="12.28515625" style="44" customWidth="1"/>
    <col min="7950" max="7950" width="15.85546875" style="44" customWidth="1"/>
    <col min="7951" max="8191" width="11.42578125" style="44"/>
    <col min="8192" max="8192" width="3" style="44" customWidth="1"/>
    <col min="8193" max="8193" width="15.42578125" style="44" customWidth="1"/>
    <col min="8194" max="8194" width="17.85546875" style="44" bestFit="1" customWidth="1"/>
    <col min="8195" max="8195" width="11.140625" style="44" customWidth="1"/>
    <col min="8196" max="8196" width="14" style="44" bestFit="1" customWidth="1"/>
    <col min="8197" max="8197" width="17.85546875" style="44" bestFit="1" customWidth="1"/>
    <col min="8198" max="8199" width="11.42578125" style="44"/>
    <col min="8200" max="8200" width="23.28515625" style="44" bestFit="1" customWidth="1"/>
    <col min="8201" max="8201" width="12.140625" style="44" customWidth="1"/>
    <col min="8202" max="8202" width="12.28515625" style="44" bestFit="1" customWidth="1"/>
    <col min="8203" max="8203" width="13.85546875" style="44" customWidth="1"/>
    <col min="8204" max="8204" width="11.42578125" style="44"/>
    <col min="8205" max="8205" width="12.28515625" style="44" customWidth="1"/>
    <col min="8206" max="8206" width="15.85546875" style="44" customWidth="1"/>
    <col min="8207" max="8447" width="11.42578125" style="44"/>
    <col min="8448" max="8448" width="3" style="44" customWidth="1"/>
    <col min="8449" max="8449" width="15.42578125" style="44" customWidth="1"/>
    <col min="8450" max="8450" width="17.85546875" style="44" bestFit="1" customWidth="1"/>
    <col min="8451" max="8451" width="11.140625" style="44" customWidth="1"/>
    <col min="8452" max="8452" width="14" style="44" bestFit="1" customWidth="1"/>
    <col min="8453" max="8453" width="17.85546875" style="44" bestFit="1" customWidth="1"/>
    <col min="8454" max="8455" width="11.42578125" style="44"/>
    <col min="8456" max="8456" width="23.28515625" style="44" bestFit="1" customWidth="1"/>
    <col min="8457" max="8457" width="12.140625" style="44" customWidth="1"/>
    <col min="8458" max="8458" width="12.28515625" style="44" bestFit="1" customWidth="1"/>
    <col min="8459" max="8459" width="13.85546875" style="44" customWidth="1"/>
    <col min="8460" max="8460" width="11.42578125" style="44"/>
    <col min="8461" max="8461" width="12.28515625" style="44" customWidth="1"/>
    <col min="8462" max="8462" width="15.85546875" style="44" customWidth="1"/>
    <col min="8463" max="8703" width="11.42578125" style="44"/>
    <col min="8704" max="8704" width="3" style="44" customWidth="1"/>
    <col min="8705" max="8705" width="15.42578125" style="44" customWidth="1"/>
    <col min="8706" max="8706" width="17.85546875" style="44" bestFit="1" customWidth="1"/>
    <col min="8707" max="8707" width="11.140625" style="44" customWidth="1"/>
    <col min="8708" max="8708" width="14" style="44" bestFit="1" customWidth="1"/>
    <col min="8709" max="8709" width="17.85546875" style="44" bestFit="1" customWidth="1"/>
    <col min="8710" max="8711" width="11.42578125" style="44"/>
    <col min="8712" max="8712" width="23.28515625" style="44" bestFit="1" customWidth="1"/>
    <col min="8713" max="8713" width="12.140625" style="44" customWidth="1"/>
    <col min="8714" max="8714" width="12.28515625" style="44" bestFit="1" customWidth="1"/>
    <col min="8715" max="8715" width="13.85546875" style="44" customWidth="1"/>
    <col min="8716" max="8716" width="11.42578125" style="44"/>
    <col min="8717" max="8717" width="12.28515625" style="44" customWidth="1"/>
    <col min="8718" max="8718" width="15.85546875" style="44" customWidth="1"/>
    <col min="8719" max="8959" width="11.42578125" style="44"/>
    <col min="8960" max="8960" width="3" style="44" customWidth="1"/>
    <col min="8961" max="8961" width="15.42578125" style="44" customWidth="1"/>
    <col min="8962" max="8962" width="17.85546875" style="44" bestFit="1" customWidth="1"/>
    <col min="8963" max="8963" width="11.140625" style="44" customWidth="1"/>
    <col min="8964" max="8964" width="14" style="44" bestFit="1" customWidth="1"/>
    <col min="8965" max="8965" width="17.85546875" style="44" bestFit="1" customWidth="1"/>
    <col min="8966" max="8967" width="11.42578125" style="44"/>
    <col min="8968" max="8968" width="23.28515625" style="44" bestFit="1" customWidth="1"/>
    <col min="8969" max="8969" width="12.140625" style="44" customWidth="1"/>
    <col min="8970" max="8970" width="12.28515625" style="44" bestFit="1" customWidth="1"/>
    <col min="8971" max="8971" width="13.85546875" style="44" customWidth="1"/>
    <col min="8972" max="8972" width="11.42578125" style="44"/>
    <col min="8973" max="8973" width="12.28515625" style="44" customWidth="1"/>
    <col min="8974" max="8974" width="15.85546875" style="44" customWidth="1"/>
    <col min="8975" max="9215" width="11.42578125" style="44"/>
    <col min="9216" max="9216" width="3" style="44" customWidth="1"/>
    <col min="9217" max="9217" width="15.42578125" style="44" customWidth="1"/>
    <col min="9218" max="9218" width="17.85546875" style="44" bestFit="1" customWidth="1"/>
    <col min="9219" max="9219" width="11.140625" style="44" customWidth="1"/>
    <col min="9220" max="9220" width="14" style="44" bestFit="1" customWidth="1"/>
    <col min="9221" max="9221" width="17.85546875" style="44" bestFit="1" customWidth="1"/>
    <col min="9222" max="9223" width="11.42578125" style="44"/>
    <col min="9224" max="9224" width="23.28515625" style="44" bestFit="1" customWidth="1"/>
    <col min="9225" max="9225" width="12.140625" style="44" customWidth="1"/>
    <col min="9226" max="9226" width="12.28515625" style="44" bestFit="1" customWidth="1"/>
    <col min="9227" max="9227" width="13.85546875" style="44" customWidth="1"/>
    <col min="9228" max="9228" width="11.42578125" style="44"/>
    <col min="9229" max="9229" width="12.28515625" style="44" customWidth="1"/>
    <col min="9230" max="9230" width="15.85546875" style="44" customWidth="1"/>
    <col min="9231" max="9471" width="11.42578125" style="44"/>
    <col min="9472" max="9472" width="3" style="44" customWidth="1"/>
    <col min="9473" max="9473" width="15.42578125" style="44" customWidth="1"/>
    <col min="9474" max="9474" width="17.85546875" style="44" bestFit="1" customWidth="1"/>
    <col min="9475" max="9475" width="11.140625" style="44" customWidth="1"/>
    <col min="9476" max="9476" width="14" style="44" bestFit="1" customWidth="1"/>
    <col min="9477" max="9477" width="17.85546875" style="44" bestFit="1" customWidth="1"/>
    <col min="9478" max="9479" width="11.42578125" style="44"/>
    <col min="9480" max="9480" width="23.28515625" style="44" bestFit="1" customWidth="1"/>
    <col min="9481" max="9481" width="12.140625" style="44" customWidth="1"/>
    <col min="9482" max="9482" width="12.28515625" style="44" bestFit="1" customWidth="1"/>
    <col min="9483" max="9483" width="13.85546875" style="44" customWidth="1"/>
    <col min="9484" max="9484" width="11.42578125" style="44"/>
    <col min="9485" max="9485" width="12.28515625" style="44" customWidth="1"/>
    <col min="9486" max="9486" width="15.85546875" style="44" customWidth="1"/>
    <col min="9487" max="9727" width="11.42578125" style="44"/>
    <col min="9728" max="9728" width="3" style="44" customWidth="1"/>
    <col min="9729" max="9729" width="15.42578125" style="44" customWidth="1"/>
    <col min="9730" max="9730" width="17.85546875" style="44" bestFit="1" customWidth="1"/>
    <col min="9731" max="9731" width="11.140625" style="44" customWidth="1"/>
    <col min="9732" max="9732" width="14" style="44" bestFit="1" customWidth="1"/>
    <col min="9733" max="9733" width="17.85546875" style="44" bestFit="1" customWidth="1"/>
    <col min="9734" max="9735" width="11.42578125" style="44"/>
    <col min="9736" max="9736" width="23.28515625" style="44" bestFit="1" customWidth="1"/>
    <col min="9737" max="9737" width="12.140625" style="44" customWidth="1"/>
    <col min="9738" max="9738" width="12.28515625" style="44" bestFit="1" customWidth="1"/>
    <col min="9739" max="9739" width="13.85546875" style="44" customWidth="1"/>
    <col min="9740" max="9740" width="11.42578125" style="44"/>
    <col min="9741" max="9741" width="12.28515625" style="44" customWidth="1"/>
    <col min="9742" max="9742" width="15.85546875" style="44" customWidth="1"/>
    <col min="9743" max="9983" width="11.42578125" style="44"/>
    <col min="9984" max="9984" width="3" style="44" customWidth="1"/>
    <col min="9985" max="9985" width="15.42578125" style="44" customWidth="1"/>
    <col min="9986" max="9986" width="17.85546875" style="44" bestFit="1" customWidth="1"/>
    <col min="9987" max="9987" width="11.140625" style="44" customWidth="1"/>
    <col min="9988" max="9988" width="14" style="44" bestFit="1" customWidth="1"/>
    <col min="9989" max="9989" width="17.85546875" style="44" bestFit="1" customWidth="1"/>
    <col min="9990" max="9991" width="11.42578125" style="44"/>
    <col min="9992" max="9992" width="23.28515625" style="44" bestFit="1" customWidth="1"/>
    <col min="9993" max="9993" width="12.140625" style="44" customWidth="1"/>
    <col min="9994" max="9994" width="12.28515625" style="44" bestFit="1" customWidth="1"/>
    <col min="9995" max="9995" width="13.85546875" style="44" customWidth="1"/>
    <col min="9996" max="9996" width="11.42578125" style="44"/>
    <col min="9997" max="9997" width="12.28515625" style="44" customWidth="1"/>
    <col min="9998" max="9998" width="15.85546875" style="44" customWidth="1"/>
    <col min="9999" max="10239" width="11.42578125" style="44"/>
    <col min="10240" max="10240" width="3" style="44" customWidth="1"/>
    <col min="10241" max="10241" width="15.42578125" style="44" customWidth="1"/>
    <col min="10242" max="10242" width="17.85546875" style="44" bestFit="1" customWidth="1"/>
    <col min="10243" max="10243" width="11.140625" style="44" customWidth="1"/>
    <col min="10244" max="10244" width="14" style="44" bestFit="1" customWidth="1"/>
    <col min="10245" max="10245" width="17.85546875" style="44" bestFit="1" customWidth="1"/>
    <col min="10246" max="10247" width="11.42578125" style="44"/>
    <col min="10248" max="10248" width="23.28515625" style="44" bestFit="1" customWidth="1"/>
    <col min="10249" max="10249" width="12.140625" style="44" customWidth="1"/>
    <col min="10250" max="10250" width="12.28515625" style="44" bestFit="1" customWidth="1"/>
    <col min="10251" max="10251" width="13.85546875" style="44" customWidth="1"/>
    <col min="10252" max="10252" width="11.42578125" style="44"/>
    <col min="10253" max="10253" width="12.28515625" style="44" customWidth="1"/>
    <col min="10254" max="10254" width="15.85546875" style="44" customWidth="1"/>
    <col min="10255" max="10495" width="11.42578125" style="44"/>
    <col min="10496" max="10496" width="3" style="44" customWidth="1"/>
    <col min="10497" max="10497" width="15.42578125" style="44" customWidth="1"/>
    <col min="10498" max="10498" width="17.85546875" style="44" bestFit="1" customWidth="1"/>
    <col min="10499" max="10499" width="11.140625" style="44" customWidth="1"/>
    <col min="10500" max="10500" width="14" style="44" bestFit="1" customWidth="1"/>
    <col min="10501" max="10501" width="17.85546875" style="44" bestFit="1" customWidth="1"/>
    <col min="10502" max="10503" width="11.42578125" style="44"/>
    <col min="10504" max="10504" width="23.28515625" style="44" bestFit="1" customWidth="1"/>
    <col min="10505" max="10505" width="12.140625" style="44" customWidth="1"/>
    <col min="10506" max="10506" width="12.28515625" style="44" bestFit="1" customWidth="1"/>
    <col min="10507" max="10507" width="13.85546875" style="44" customWidth="1"/>
    <col min="10508" max="10508" width="11.42578125" style="44"/>
    <col min="10509" max="10509" width="12.28515625" style="44" customWidth="1"/>
    <col min="10510" max="10510" width="15.85546875" style="44" customWidth="1"/>
    <col min="10511" max="10751" width="11.42578125" style="44"/>
    <col min="10752" max="10752" width="3" style="44" customWidth="1"/>
    <col min="10753" max="10753" width="15.42578125" style="44" customWidth="1"/>
    <col min="10754" max="10754" width="17.85546875" style="44" bestFit="1" customWidth="1"/>
    <col min="10755" max="10755" width="11.140625" style="44" customWidth="1"/>
    <col min="10756" max="10756" width="14" style="44" bestFit="1" customWidth="1"/>
    <col min="10757" max="10757" width="17.85546875" style="44" bestFit="1" customWidth="1"/>
    <col min="10758" max="10759" width="11.42578125" style="44"/>
    <col min="10760" max="10760" width="23.28515625" style="44" bestFit="1" customWidth="1"/>
    <col min="10761" max="10761" width="12.140625" style="44" customWidth="1"/>
    <col min="10762" max="10762" width="12.28515625" style="44" bestFit="1" customWidth="1"/>
    <col min="10763" max="10763" width="13.85546875" style="44" customWidth="1"/>
    <col min="10764" max="10764" width="11.42578125" style="44"/>
    <col min="10765" max="10765" width="12.28515625" style="44" customWidth="1"/>
    <col min="10766" max="10766" width="15.85546875" style="44" customWidth="1"/>
    <col min="10767" max="11007" width="11.42578125" style="44"/>
    <col min="11008" max="11008" width="3" style="44" customWidth="1"/>
    <col min="11009" max="11009" width="15.42578125" style="44" customWidth="1"/>
    <col min="11010" max="11010" width="17.85546875" style="44" bestFit="1" customWidth="1"/>
    <col min="11011" max="11011" width="11.140625" style="44" customWidth="1"/>
    <col min="11012" max="11012" width="14" style="44" bestFit="1" customWidth="1"/>
    <col min="11013" max="11013" width="17.85546875" style="44" bestFit="1" customWidth="1"/>
    <col min="11014" max="11015" width="11.42578125" style="44"/>
    <col min="11016" max="11016" width="23.28515625" style="44" bestFit="1" customWidth="1"/>
    <col min="11017" max="11017" width="12.140625" style="44" customWidth="1"/>
    <col min="11018" max="11018" width="12.28515625" style="44" bestFit="1" customWidth="1"/>
    <col min="11019" max="11019" width="13.85546875" style="44" customWidth="1"/>
    <col min="11020" max="11020" width="11.42578125" style="44"/>
    <col min="11021" max="11021" width="12.28515625" style="44" customWidth="1"/>
    <col min="11022" max="11022" width="15.85546875" style="44" customWidth="1"/>
    <col min="11023" max="11263" width="11.42578125" style="44"/>
    <col min="11264" max="11264" width="3" style="44" customWidth="1"/>
    <col min="11265" max="11265" width="15.42578125" style="44" customWidth="1"/>
    <col min="11266" max="11266" width="17.85546875" style="44" bestFit="1" customWidth="1"/>
    <col min="11267" max="11267" width="11.140625" style="44" customWidth="1"/>
    <col min="11268" max="11268" width="14" style="44" bestFit="1" customWidth="1"/>
    <col min="11269" max="11269" width="17.85546875" style="44" bestFit="1" customWidth="1"/>
    <col min="11270" max="11271" width="11.42578125" style="44"/>
    <col min="11272" max="11272" width="23.28515625" style="44" bestFit="1" customWidth="1"/>
    <col min="11273" max="11273" width="12.140625" style="44" customWidth="1"/>
    <col min="11274" max="11274" width="12.28515625" style="44" bestFit="1" customWidth="1"/>
    <col min="11275" max="11275" width="13.85546875" style="44" customWidth="1"/>
    <col min="11276" max="11276" width="11.42578125" style="44"/>
    <col min="11277" max="11277" width="12.28515625" style="44" customWidth="1"/>
    <col min="11278" max="11278" width="15.85546875" style="44" customWidth="1"/>
    <col min="11279" max="11519" width="11.42578125" style="44"/>
    <col min="11520" max="11520" width="3" style="44" customWidth="1"/>
    <col min="11521" max="11521" width="15.42578125" style="44" customWidth="1"/>
    <col min="11522" max="11522" width="17.85546875" style="44" bestFit="1" customWidth="1"/>
    <col min="11523" max="11523" width="11.140625" style="44" customWidth="1"/>
    <col min="11524" max="11524" width="14" style="44" bestFit="1" customWidth="1"/>
    <col min="11525" max="11525" width="17.85546875" style="44" bestFit="1" customWidth="1"/>
    <col min="11526" max="11527" width="11.42578125" style="44"/>
    <col min="11528" max="11528" width="23.28515625" style="44" bestFit="1" customWidth="1"/>
    <col min="11529" max="11529" width="12.140625" style="44" customWidth="1"/>
    <col min="11530" max="11530" width="12.28515625" style="44" bestFit="1" customWidth="1"/>
    <col min="11531" max="11531" width="13.85546875" style="44" customWidth="1"/>
    <col min="11532" max="11532" width="11.42578125" style="44"/>
    <col min="11533" max="11533" width="12.28515625" style="44" customWidth="1"/>
    <col min="11534" max="11534" width="15.85546875" style="44" customWidth="1"/>
    <col min="11535" max="11775" width="11.42578125" style="44"/>
    <col min="11776" max="11776" width="3" style="44" customWidth="1"/>
    <col min="11777" max="11777" width="15.42578125" style="44" customWidth="1"/>
    <col min="11778" max="11778" width="17.85546875" style="44" bestFit="1" customWidth="1"/>
    <col min="11779" max="11779" width="11.140625" style="44" customWidth="1"/>
    <col min="11780" max="11780" width="14" style="44" bestFit="1" customWidth="1"/>
    <col min="11781" max="11781" width="17.85546875" style="44" bestFit="1" customWidth="1"/>
    <col min="11782" max="11783" width="11.42578125" style="44"/>
    <col min="11784" max="11784" width="23.28515625" style="44" bestFit="1" customWidth="1"/>
    <col min="11785" max="11785" width="12.140625" style="44" customWidth="1"/>
    <col min="11786" max="11786" width="12.28515625" style="44" bestFit="1" customWidth="1"/>
    <col min="11787" max="11787" width="13.85546875" style="44" customWidth="1"/>
    <col min="11788" max="11788" width="11.42578125" style="44"/>
    <col min="11789" max="11789" width="12.28515625" style="44" customWidth="1"/>
    <col min="11790" max="11790" width="15.85546875" style="44" customWidth="1"/>
    <col min="11791" max="12031" width="11.42578125" style="44"/>
    <col min="12032" max="12032" width="3" style="44" customWidth="1"/>
    <col min="12033" max="12033" width="15.42578125" style="44" customWidth="1"/>
    <col min="12034" max="12034" width="17.85546875" style="44" bestFit="1" customWidth="1"/>
    <col min="12035" max="12035" width="11.140625" style="44" customWidth="1"/>
    <col min="12036" max="12036" width="14" style="44" bestFit="1" customWidth="1"/>
    <col min="12037" max="12037" width="17.85546875" style="44" bestFit="1" customWidth="1"/>
    <col min="12038" max="12039" width="11.42578125" style="44"/>
    <col min="12040" max="12040" width="23.28515625" style="44" bestFit="1" customWidth="1"/>
    <col min="12041" max="12041" width="12.140625" style="44" customWidth="1"/>
    <col min="12042" max="12042" width="12.28515625" style="44" bestFit="1" customWidth="1"/>
    <col min="12043" max="12043" width="13.85546875" style="44" customWidth="1"/>
    <col min="12044" max="12044" width="11.42578125" style="44"/>
    <col min="12045" max="12045" width="12.28515625" style="44" customWidth="1"/>
    <col min="12046" max="12046" width="15.85546875" style="44" customWidth="1"/>
    <col min="12047" max="12287" width="11.42578125" style="44"/>
    <col min="12288" max="12288" width="3" style="44" customWidth="1"/>
    <col min="12289" max="12289" width="15.42578125" style="44" customWidth="1"/>
    <col min="12290" max="12290" width="17.85546875" style="44" bestFit="1" customWidth="1"/>
    <col min="12291" max="12291" width="11.140625" style="44" customWidth="1"/>
    <col min="12292" max="12292" width="14" style="44" bestFit="1" customWidth="1"/>
    <col min="12293" max="12293" width="17.85546875" style="44" bestFit="1" customWidth="1"/>
    <col min="12294" max="12295" width="11.42578125" style="44"/>
    <col min="12296" max="12296" width="23.28515625" style="44" bestFit="1" customWidth="1"/>
    <col min="12297" max="12297" width="12.140625" style="44" customWidth="1"/>
    <col min="12298" max="12298" width="12.28515625" style="44" bestFit="1" customWidth="1"/>
    <col min="12299" max="12299" width="13.85546875" style="44" customWidth="1"/>
    <col min="12300" max="12300" width="11.42578125" style="44"/>
    <col min="12301" max="12301" width="12.28515625" style="44" customWidth="1"/>
    <col min="12302" max="12302" width="15.85546875" style="44" customWidth="1"/>
    <col min="12303" max="12543" width="11.42578125" style="44"/>
    <col min="12544" max="12544" width="3" style="44" customWidth="1"/>
    <col min="12545" max="12545" width="15.42578125" style="44" customWidth="1"/>
    <col min="12546" max="12546" width="17.85546875" style="44" bestFit="1" customWidth="1"/>
    <col min="12547" max="12547" width="11.140625" style="44" customWidth="1"/>
    <col min="12548" max="12548" width="14" style="44" bestFit="1" customWidth="1"/>
    <col min="12549" max="12549" width="17.85546875" style="44" bestFit="1" customWidth="1"/>
    <col min="12550" max="12551" width="11.42578125" style="44"/>
    <col min="12552" max="12552" width="23.28515625" style="44" bestFit="1" customWidth="1"/>
    <col min="12553" max="12553" width="12.140625" style="44" customWidth="1"/>
    <col min="12554" max="12554" width="12.28515625" style="44" bestFit="1" customWidth="1"/>
    <col min="12555" max="12555" width="13.85546875" style="44" customWidth="1"/>
    <col min="12556" max="12556" width="11.42578125" style="44"/>
    <col min="12557" max="12557" width="12.28515625" style="44" customWidth="1"/>
    <col min="12558" max="12558" width="15.85546875" style="44" customWidth="1"/>
    <col min="12559" max="12799" width="11.42578125" style="44"/>
    <col min="12800" max="12800" width="3" style="44" customWidth="1"/>
    <col min="12801" max="12801" width="15.42578125" style="44" customWidth="1"/>
    <col min="12802" max="12802" width="17.85546875" style="44" bestFit="1" customWidth="1"/>
    <col min="12803" max="12803" width="11.140625" style="44" customWidth="1"/>
    <col min="12804" max="12804" width="14" style="44" bestFit="1" customWidth="1"/>
    <col min="12805" max="12805" width="17.85546875" style="44" bestFit="1" customWidth="1"/>
    <col min="12806" max="12807" width="11.42578125" style="44"/>
    <col min="12808" max="12808" width="23.28515625" style="44" bestFit="1" customWidth="1"/>
    <col min="12809" max="12809" width="12.140625" style="44" customWidth="1"/>
    <col min="12810" max="12810" width="12.28515625" style="44" bestFit="1" customWidth="1"/>
    <col min="12811" max="12811" width="13.85546875" style="44" customWidth="1"/>
    <col min="12812" max="12812" width="11.42578125" style="44"/>
    <col min="12813" max="12813" width="12.28515625" style="44" customWidth="1"/>
    <col min="12814" max="12814" width="15.85546875" style="44" customWidth="1"/>
    <col min="12815" max="13055" width="11.42578125" style="44"/>
    <col min="13056" max="13056" width="3" style="44" customWidth="1"/>
    <col min="13057" max="13057" width="15.42578125" style="44" customWidth="1"/>
    <col min="13058" max="13058" width="17.85546875" style="44" bestFit="1" customWidth="1"/>
    <col min="13059" max="13059" width="11.140625" style="44" customWidth="1"/>
    <col min="13060" max="13060" width="14" style="44" bestFit="1" customWidth="1"/>
    <col min="13061" max="13061" width="17.85546875" style="44" bestFit="1" customWidth="1"/>
    <col min="13062" max="13063" width="11.42578125" style="44"/>
    <col min="13064" max="13064" width="23.28515625" style="44" bestFit="1" customWidth="1"/>
    <col min="13065" max="13065" width="12.140625" style="44" customWidth="1"/>
    <col min="13066" max="13066" width="12.28515625" style="44" bestFit="1" customWidth="1"/>
    <col min="13067" max="13067" width="13.85546875" style="44" customWidth="1"/>
    <col min="13068" max="13068" width="11.42578125" style="44"/>
    <col min="13069" max="13069" width="12.28515625" style="44" customWidth="1"/>
    <col min="13070" max="13070" width="15.85546875" style="44" customWidth="1"/>
    <col min="13071" max="13311" width="11.42578125" style="44"/>
    <col min="13312" max="13312" width="3" style="44" customWidth="1"/>
    <col min="13313" max="13313" width="15.42578125" style="44" customWidth="1"/>
    <col min="13314" max="13314" width="17.85546875" style="44" bestFit="1" customWidth="1"/>
    <col min="13315" max="13315" width="11.140625" style="44" customWidth="1"/>
    <col min="13316" max="13316" width="14" style="44" bestFit="1" customWidth="1"/>
    <col min="13317" max="13317" width="17.85546875" style="44" bestFit="1" customWidth="1"/>
    <col min="13318" max="13319" width="11.42578125" style="44"/>
    <col min="13320" max="13320" width="23.28515625" style="44" bestFit="1" customWidth="1"/>
    <col min="13321" max="13321" width="12.140625" style="44" customWidth="1"/>
    <col min="13322" max="13322" width="12.28515625" style="44" bestFit="1" customWidth="1"/>
    <col min="13323" max="13323" width="13.85546875" style="44" customWidth="1"/>
    <col min="13324" max="13324" width="11.42578125" style="44"/>
    <col min="13325" max="13325" width="12.28515625" style="44" customWidth="1"/>
    <col min="13326" max="13326" width="15.85546875" style="44" customWidth="1"/>
    <col min="13327" max="13567" width="11.42578125" style="44"/>
    <col min="13568" max="13568" width="3" style="44" customWidth="1"/>
    <col min="13569" max="13569" width="15.42578125" style="44" customWidth="1"/>
    <col min="13570" max="13570" width="17.85546875" style="44" bestFit="1" customWidth="1"/>
    <col min="13571" max="13571" width="11.140625" style="44" customWidth="1"/>
    <col min="13572" max="13572" width="14" style="44" bestFit="1" customWidth="1"/>
    <col min="13573" max="13573" width="17.85546875" style="44" bestFit="1" customWidth="1"/>
    <col min="13574" max="13575" width="11.42578125" style="44"/>
    <col min="13576" max="13576" width="23.28515625" style="44" bestFit="1" customWidth="1"/>
    <col min="13577" max="13577" width="12.140625" style="44" customWidth="1"/>
    <col min="13578" max="13578" width="12.28515625" style="44" bestFit="1" customWidth="1"/>
    <col min="13579" max="13579" width="13.85546875" style="44" customWidth="1"/>
    <col min="13580" max="13580" width="11.42578125" style="44"/>
    <col min="13581" max="13581" width="12.28515625" style="44" customWidth="1"/>
    <col min="13582" max="13582" width="15.85546875" style="44" customWidth="1"/>
    <col min="13583" max="13823" width="11.42578125" style="44"/>
    <col min="13824" max="13824" width="3" style="44" customWidth="1"/>
    <col min="13825" max="13825" width="15.42578125" style="44" customWidth="1"/>
    <col min="13826" max="13826" width="17.85546875" style="44" bestFit="1" customWidth="1"/>
    <col min="13827" max="13827" width="11.140625" style="44" customWidth="1"/>
    <col min="13828" max="13828" width="14" style="44" bestFit="1" customWidth="1"/>
    <col min="13829" max="13829" width="17.85546875" style="44" bestFit="1" customWidth="1"/>
    <col min="13830" max="13831" width="11.42578125" style="44"/>
    <col min="13832" max="13832" width="23.28515625" style="44" bestFit="1" customWidth="1"/>
    <col min="13833" max="13833" width="12.140625" style="44" customWidth="1"/>
    <col min="13834" max="13834" width="12.28515625" style="44" bestFit="1" customWidth="1"/>
    <col min="13835" max="13835" width="13.85546875" style="44" customWidth="1"/>
    <col min="13836" max="13836" width="11.42578125" style="44"/>
    <col min="13837" max="13837" width="12.28515625" style="44" customWidth="1"/>
    <col min="13838" max="13838" width="15.85546875" style="44" customWidth="1"/>
    <col min="13839" max="14079" width="11.42578125" style="44"/>
    <col min="14080" max="14080" width="3" style="44" customWidth="1"/>
    <col min="14081" max="14081" width="15.42578125" style="44" customWidth="1"/>
    <col min="14082" max="14082" width="17.85546875" style="44" bestFit="1" customWidth="1"/>
    <col min="14083" max="14083" width="11.140625" style="44" customWidth="1"/>
    <col min="14084" max="14084" width="14" style="44" bestFit="1" customWidth="1"/>
    <col min="14085" max="14085" width="17.85546875" style="44" bestFit="1" customWidth="1"/>
    <col min="14086" max="14087" width="11.42578125" style="44"/>
    <col min="14088" max="14088" width="23.28515625" style="44" bestFit="1" customWidth="1"/>
    <col min="14089" max="14089" width="12.140625" style="44" customWidth="1"/>
    <col min="14090" max="14090" width="12.28515625" style="44" bestFit="1" customWidth="1"/>
    <col min="14091" max="14091" width="13.85546875" style="44" customWidth="1"/>
    <col min="14092" max="14092" width="11.42578125" style="44"/>
    <col min="14093" max="14093" width="12.28515625" style="44" customWidth="1"/>
    <col min="14094" max="14094" width="15.85546875" style="44" customWidth="1"/>
    <col min="14095" max="14335" width="11.42578125" style="44"/>
    <col min="14336" max="14336" width="3" style="44" customWidth="1"/>
    <col min="14337" max="14337" width="15.42578125" style="44" customWidth="1"/>
    <col min="14338" max="14338" width="17.85546875" style="44" bestFit="1" customWidth="1"/>
    <col min="14339" max="14339" width="11.140625" style="44" customWidth="1"/>
    <col min="14340" max="14340" width="14" style="44" bestFit="1" customWidth="1"/>
    <col min="14341" max="14341" width="17.85546875" style="44" bestFit="1" customWidth="1"/>
    <col min="14342" max="14343" width="11.42578125" style="44"/>
    <col min="14344" max="14344" width="23.28515625" style="44" bestFit="1" customWidth="1"/>
    <col min="14345" max="14345" width="12.140625" style="44" customWidth="1"/>
    <col min="14346" max="14346" width="12.28515625" style="44" bestFit="1" customWidth="1"/>
    <col min="14347" max="14347" width="13.85546875" style="44" customWidth="1"/>
    <col min="14348" max="14348" width="11.42578125" style="44"/>
    <col min="14349" max="14349" width="12.28515625" style="44" customWidth="1"/>
    <col min="14350" max="14350" width="15.85546875" style="44" customWidth="1"/>
    <col min="14351" max="14591" width="11.42578125" style="44"/>
    <col min="14592" max="14592" width="3" style="44" customWidth="1"/>
    <col min="14593" max="14593" width="15.42578125" style="44" customWidth="1"/>
    <col min="14594" max="14594" width="17.85546875" style="44" bestFit="1" customWidth="1"/>
    <col min="14595" max="14595" width="11.140625" style="44" customWidth="1"/>
    <col min="14596" max="14596" width="14" style="44" bestFit="1" customWidth="1"/>
    <col min="14597" max="14597" width="17.85546875" style="44" bestFit="1" customWidth="1"/>
    <col min="14598" max="14599" width="11.42578125" style="44"/>
    <col min="14600" max="14600" width="23.28515625" style="44" bestFit="1" customWidth="1"/>
    <col min="14601" max="14601" width="12.140625" style="44" customWidth="1"/>
    <col min="14602" max="14602" width="12.28515625" style="44" bestFit="1" customWidth="1"/>
    <col min="14603" max="14603" width="13.85546875" style="44" customWidth="1"/>
    <col min="14604" max="14604" width="11.42578125" style="44"/>
    <col min="14605" max="14605" width="12.28515625" style="44" customWidth="1"/>
    <col min="14606" max="14606" width="15.85546875" style="44" customWidth="1"/>
    <col min="14607" max="14847" width="11.42578125" style="44"/>
    <col min="14848" max="14848" width="3" style="44" customWidth="1"/>
    <col min="14849" max="14849" width="15.42578125" style="44" customWidth="1"/>
    <col min="14850" max="14850" width="17.85546875" style="44" bestFit="1" customWidth="1"/>
    <col min="14851" max="14851" width="11.140625" style="44" customWidth="1"/>
    <col min="14852" max="14852" width="14" style="44" bestFit="1" customWidth="1"/>
    <col min="14853" max="14853" width="17.85546875" style="44" bestFit="1" customWidth="1"/>
    <col min="14854" max="14855" width="11.42578125" style="44"/>
    <col min="14856" max="14856" width="23.28515625" style="44" bestFit="1" customWidth="1"/>
    <col min="14857" max="14857" width="12.140625" style="44" customWidth="1"/>
    <col min="14858" max="14858" width="12.28515625" style="44" bestFit="1" customWidth="1"/>
    <col min="14859" max="14859" width="13.85546875" style="44" customWidth="1"/>
    <col min="14860" max="14860" width="11.42578125" style="44"/>
    <col min="14861" max="14861" width="12.28515625" style="44" customWidth="1"/>
    <col min="14862" max="14862" width="15.85546875" style="44" customWidth="1"/>
    <col min="14863" max="15103" width="11.42578125" style="44"/>
    <col min="15104" max="15104" width="3" style="44" customWidth="1"/>
    <col min="15105" max="15105" width="15.42578125" style="44" customWidth="1"/>
    <col min="15106" max="15106" width="17.85546875" style="44" bestFit="1" customWidth="1"/>
    <col min="15107" max="15107" width="11.140625" style="44" customWidth="1"/>
    <col min="15108" max="15108" width="14" style="44" bestFit="1" customWidth="1"/>
    <col min="15109" max="15109" width="17.85546875" style="44" bestFit="1" customWidth="1"/>
    <col min="15110" max="15111" width="11.42578125" style="44"/>
    <col min="15112" max="15112" width="23.28515625" style="44" bestFit="1" customWidth="1"/>
    <col min="15113" max="15113" width="12.140625" style="44" customWidth="1"/>
    <col min="15114" max="15114" width="12.28515625" style="44" bestFit="1" customWidth="1"/>
    <col min="15115" max="15115" width="13.85546875" style="44" customWidth="1"/>
    <col min="15116" max="15116" width="11.42578125" style="44"/>
    <col min="15117" max="15117" width="12.28515625" style="44" customWidth="1"/>
    <col min="15118" max="15118" width="15.85546875" style="44" customWidth="1"/>
    <col min="15119" max="15359" width="11.42578125" style="44"/>
    <col min="15360" max="15360" width="3" style="44" customWidth="1"/>
    <col min="15361" max="15361" width="15.42578125" style="44" customWidth="1"/>
    <col min="15362" max="15362" width="17.85546875" style="44" bestFit="1" customWidth="1"/>
    <col min="15363" max="15363" width="11.140625" style="44" customWidth="1"/>
    <col min="15364" max="15364" width="14" style="44" bestFit="1" customWidth="1"/>
    <col min="15365" max="15365" width="17.85546875" style="44" bestFit="1" customWidth="1"/>
    <col min="15366" max="15367" width="11.42578125" style="44"/>
    <col min="15368" max="15368" width="23.28515625" style="44" bestFit="1" customWidth="1"/>
    <col min="15369" max="15369" width="12.140625" style="44" customWidth="1"/>
    <col min="15370" max="15370" width="12.28515625" style="44" bestFit="1" customWidth="1"/>
    <col min="15371" max="15371" width="13.85546875" style="44" customWidth="1"/>
    <col min="15372" max="15372" width="11.42578125" style="44"/>
    <col min="15373" max="15373" width="12.28515625" style="44" customWidth="1"/>
    <col min="15374" max="15374" width="15.85546875" style="44" customWidth="1"/>
    <col min="15375" max="15615" width="11.42578125" style="44"/>
    <col min="15616" max="15616" width="3" style="44" customWidth="1"/>
    <col min="15617" max="15617" width="15.42578125" style="44" customWidth="1"/>
    <col min="15618" max="15618" width="17.85546875" style="44" bestFit="1" customWidth="1"/>
    <col min="15619" max="15619" width="11.140625" style="44" customWidth="1"/>
    <col min="15620" max="15620" width="14" style="44" bestFit="1" customWidth="1"/>
    <col min="15621" max="15621" width="17.85546875" style="44" bestFit="1" customWidth="1"/>
    <col min="15622" max="15623" width="11.42578125" style="44"/>
    <col min="15624" max="15624" width="23.28515625" style="44" bestFit="1" customWidth="1"/>
    <col min="15625" max="15625" width="12.140625" style="44" customWidth="1"/>
    <col min="15626" max="15626" width="12.28515625" style="44" bestFit="1" customWidth="1"/>
    <col min="15627" max="15627" width="13.85546875" style="44" customWidth="1"/>
    <col min="15628" max="15628" width="11.42578125" style="44"/>
    <col min="15629" max="15629" width="12.28515625" style="44" customWidth="1"/>
    <col min="15630" max="15630" width="15.85546875" style="44" customWidth="1"/>
    <col min="15631" max="15871" width="11.42578125" style="44"/>
    <col min="15872" max="15872" width="3" style="44" customWidth="1"/>
    <col min="15873" max="15873" width="15.42578125" style="44" customWidth="1"/>
    <col min="15874" max="15874" width="17.85546875" style="44" bestFit="1" customWidth="1"/>
    <col min="15875" max="15875" width="11.140625" style="44" customWidth="1"/>
    <col min="15876" max="15876" width="14" style="44" bestFit="1" customWidth="1"/>
    <col min="15877" max="15877" width="17.85546875" style="44" bestFit="1" customWidth="1"/>
    <col min="15878" max="15879" width="11.42578125" style="44"/>
    <col min="15880" max="15880" width="23.28515625" style="44" bestFit="1" customWidth="1"/>
    <col min="15881" max="15881" width="12.140625" style="44" customWidth="1"/>
    <col min="15882" max="15882" width="12.28515625" style="44" bestFit="1" customWidth="1"/>
    <col min="15883" max="15883" width="13.85546875" style="44" customWidth="1"/>
    <col min="15884" max="15884" width="11.42578125" style="44"/>
    <col min="15885" max="15885" width="12.28515625" style="44" customWidth="1"/>
    <col min="15886" max="15886" width="15.85546875" style="44" customWidth="1"/>
    <col min="15887" max="16127" width="11.42578125" style="44"/>
    <col min="16128" max="16128" width="3" style="44" customWidth="1"/>
    <col min="16129" max="16129" width="15.42578125" style="44" customWidth="1"/>
    <col min="16130" max="16130" width="17.85546875" style="44" bestFit="1" customWidth="1"/>
    <col min="16131" max="16131" width="11.140625" style="44" customWidth="1"/>
    <col min="16132" max="16132" width="14" style="44" bestFit="1" customWidth="1"/>
    <col min="16133" max="16133" width="17.85546875" style="44" bestFit="1" customWidth="1"/>
    <col min="16134" max="16135" width="11.42578125" style="44"/>
    <col min="16136" max="16136" width="23.28515625" style="44" bestFit="1" customWidth="1"/>
    <col min="16137" max="16137" width="12.140625" style="44" customWidth="1"/>
    <col min="16138" max="16138" width="12.28515625" style="44" bestFit="1" customWidth="1"/>
    <col min="16139" max="16139" width="13.85546875" style="44" customWidth="1"/>
    <col min="16140" max="16140" width="11.42578125" style="44"/>
    <col min="16141" max="16141" width="12.28515625" style="44" customWidth="1"/>
    <col min="16142" max="16142" width="15.85546875" style="44" customWidth="1"/>
    <col min="16143" max="16384" width="11.42578125" style="44"/>
  </cols>
  <sheetData>
    <row r="1" spans="2:15" s="33" customFormat="1" ht="15" x14ac:dyDescent="0.25">
      <c r="N1" s="34"/>
    </row>
    <row r="2" spans="2:15" s="33" customFormat="1" ht="66" customHeight="1" x14ac:dyDescent="0.25">
      <c r="C2" s="179" t="s">
        <v>115</v>
      </c>
      <c r="D2" s="179"/>
      <c r="E2" s="179"/>
      <c r="F2" s="179"/>
      <c r="G2" s="179"/>
      <c r="H2" s="179"/>
      <c r="I2" s="179"/>
      <c r="J2" s="179"/>
      <c r="K2" s="179"/>
      <c r="L2" s="179"/>
      <c r="M2" s="179"/>
      <c r="N2" s="179"/>
      <c r="O2" s="179"/>
    </row>
    <row r="3" spans="2:15" s="33" customFormat="1" ht="66" customHeight="1" x14ac:dyDescent="0.25">
      <c r="C3" s="151"/>
      <c r="D3" s="151"/>
      <c r="E3" s="151"/>
      <c r="F3" s="151"/>
      <c r="G3" s="151"/>
      <c r="H3" s="151"/>
      <c r="I3" s="151"/>
      <c r="J3" s="151"/>
      <c r="K3" s="151"/>
      <c r="L3" s="151"/>
      <c r="M3" s="151"/>
      <c r="N3" s="151"/>
      <c r="O3" s="151"/>
    </row>
    <row r="4" spans="2:15" s="33" customFormat="1" ht="66" customHeight="1" x14ac:dyDescent="0.25">
      <c r="C4" s="151"/>
      <c r="D4" s="151"/>
      <c r="E4" s="151"/>
      <c r="F4" s="151"/>
      <c r="G4" s="151"/>
      <c r="H4" s="151"/>
      <c r="I4" s="151"/>
      <c r="J4" s="151"/>
      <c r="K4" s="151"/>
      <c r="L4" s="151"/>
      <c r="M4" s="151"/>
      <c r="N4" s="151"/>
      <c r="O4" s="151"/>
    </row>
    <row r="5" spans="2:15" s="33" customFormat="1" ht="21.75" customHeight="1" x14ac:dyDescent="0.25">
      <c r="C5" s="177" t="s">
        <v>112</v>
      </c>
      <c r="D5" s="178"/>
      <c r="E5" s="178"/>
      <c r="F5" s="178"/>
      <c r="G5" s="178"/>
      <c r="H5" s="178"/>
      <c r="I5" s="178"/>
      <c r="J5" s="178"/>
      <c r="K5" s="178"/>
      <c r="L5" s="178"/>
      <c r="M5" s="178"/>
      <c r="N5" s="178"/>
      <c r="O5" s="178"/>
    </row>
    <row r="6" spans="2:15" s="33" customFormat="1" ht="36.75" customHeight="1" x14ac:dyDescent="0.25">
      <c r="C6" s="225" t="s">
        <v>71</v>
      </c>
      <c r="D6" s="226"/>
      <c r="E6" s="226"/>
      <c r="F6" s="226"/>
      <c r="G6" s="226"/>
      <c r="H6" s="226"/>
      <c r="I6" s="226"/>
      <c r="J6" s="226"/>
      <c r="K6" s="226"/>
      <c r="L6" s="226"/>
      <c r="M6" s="226"/>
      <c r="N6" s="226"/>
      <c r="O6" s="226"/>
    </row>
    <row r="7" spans="2:15" s="33" customFormat="1" ht="14.25" customHeight="1" x14ac:dyDescent="0.25">
      <c r="B7" s="35"/>
      <c r="C7" s="186" t="s">
        <v>44</v>
      </c>
      <c r="D7" s="187"/>
      <c r="E7" s="187"/>
      <c r="F7" s="187"/>
      <c r="G7" s="187"/>
      <c r="H7" s="187"/>
      <c r="I7" s="187"/>
      <c r="J7" s="187"/>
      <c r="K7" s="187"/>
      <c r="L7" s="187"/>
      <c r="M7" s="187"/>
      <c r="N7" s="187"/>
      <c r="O7" s="187"/>
    </row>
    <row r="8" spans="2:15" s="33" customFormat="1" ht="14.25" customHeight="1" x14ac:dyDescent="0.25">
      <c r="B8" s="35"/>
      <c r="C8" s="35"/>
      <c r="D8" s="35"/>
      <c r="E8" s="35"/>
      <c r="F8" s="35"/>
      <c r="G8" s="35"/>
      <c r="H8" s="35"/>
      <c r="I8" s="35"/>
      <c r="J8" s="35"/>
      <c r="K8" s="35"/>
      <c r="L8" s="35"/>
      <c r="M8" s="35"/>
      <c r="N8" s="36"/>
      <c r="O8" s="35"/>
    </row>
    <row r="9" spans="2:15" s="33" customFormat="1" ht="14.25" customHeight="1" x14ac:dyDescent="0.25">
      <c r="B9" s="35"/>
      <c r="C9" s="35"/>
      <c r="D9" s="35"/>
      <c r="E9" s="35"/>
      <c r="F9" s="35"/>
      <c r="G9" s="35"/>
      <c r="H9" s="35"/>
      <c r="I9" s="35"/>
      <c r="J9" s="35"/>
      <c r="K9" s="35"/>
      <c r="L9" s="35"/>
      <c r="M9" s="35"/>
      <c r="N9" s="36"/>
      <c r="O9" s="35"/>
    </row>
    <row r="10" spans="2:15" s="33" customFormat="1" ht="14.25" customHeight="1" x14ac:dyDescent="0.25">
      <c r="B10" s="37" t="s">
        <v>8</v>
      </c>
      <c r="C10" s="37"/>
      <c r="D10" s="38"/>
      <c r="E10" s="189"/>
      <c r="F10" s="189"/>
      <c r="G10" s="189"/>
      <c r="H10" s="189"/>
      <c r="I10" s="189"/>
      <c r="J10" s="189"/>
      <c r="K10" s="189"/>
      <c r="L10" s="189"/>
      <c r="M10" s="189"/>
      <c r="N10" s="189"/>
      <c r="O10" s="189"/>
    </row>
    <row r="11" spans="2:15" s="33" customFormat="1" ht="15" x14ac:dyDescent="0.25">
      <c r="B11" s="188" t="s">
        <v>9</v>
      </c>
      <c r="C11" s="188"/>
      <c r="D11" s="38"/>
      <c r="E11" s="190"/>
      <c r="F11" s="190"/>
      <c r="G11" s="190"/>
      <c r="H11" s="190"/>
      <c r="I11" s="190"/>
      <c r="J11" s="190"/>
      <c r="K11" s="190"/>
      <c r="L11" s="190"/>
      <c r="M11" s="190"/>
      <c r="N11" s="190"/>
      <c r="O11" s="190"/>
    </row>
    <row r="12" spans="2:15" s="33" customFormat="1" ht="15" x14ac:dyDescent="0.25">
      <c r="B12" s="37"/>
      <c r="C12" s="37"/>
      <c r="D12" s="38"/>
      <c r="E12" s="39"/>
      <c r="F12" s="39"/>
      <c r="G12" s="39"/>
      <c r="H12" s="39"/>
      <c r="I12" s="39"/>
      <c r="J12" s="39"/>
      <c r="K12" s="39"/>
      <c r="L12" s="39"/>
      <c r="M12" s="39"/>
      <c r="N12" s="40"/>
    </row>
    <row r="13" spans="2:15" s="33" customFormat="1" ht="15" x14ac:dyDescent="0.25">
      <c r="B13" s="37"/>
      <c r="C13" s="37"/>
      <c r="D13" s="38"/>
      <c r="E13" s="39"/>
      <c r="F13" s="39"/>
      <c r="G13" s="39"/>
      <c r="H13" s="39"/>
      <c r="I13" s="39"/>
      <c r="J13" s="39"/>
      <c r="K13" s="39"/>
      <c r="L13" s="39"/>
      <c r="M13" s="39"/>
      <c r="N13" s="40"/>
    </row>
    <row r="14" spans="2:15" s="33" customFormat="1" ht="15" hidden="1" x14ac:dyDescent="0.25">
      <c r="B14" s="37" t="s">
        <v>10</v>
      </c>
      <c r="C14" s="37"/>
      <c r="D14" s="38"/>
      <c r="E14" s="191"/>
      <c r="F14" s="191"/>
      <c r="G14" s="191"/>
      <c r="H14" s="191"/>
      <c r="I14" s="191"/>
      <c r="J14" s="191"/>
      <c r="K14" s="191"/>
      <c r="L14" s="191"/>
      <c r="M14" s="191"/>
      <c r="N14" s="191"/>
      <c r="O14" s="191"/>
    </row>
    <row r="15" spans="2:15" s="33" customFormat="1" ht="15" hidden="1" x14ac:dyDescent="0.25">
      <c r="B15" s="188" t="s">
        <v>11</v>
      </c>
      <c r="C15" s="188"/>
      <c r="D15" s="38"/>
      <c r="E15" s="193"/>
      <c r="F15" s="193"/>
      <c r="G15" s="193"/>
      <c r="H15" s="193"/>
      <c r="I15" s="193"/>
      <c r="J15" s="193"/>
      <c r="K15" s="193"/>
      <c r="L15" s="193"/>
      <c r="M15" s="193"/>
      <c r="N15" s="193"/>
      <c r="O15" s="193"/>
    </row>
    <row r="16" spans="2:15" s="33" customFormat="1" ht="15" hidden="1" x14ac:dyDescent="0.25">
      <c r="B16" s="37" t="s">
        <v>12</v>
      </c>
      <c r="C16" s="37"/>
      <c r="D16" s="38"/>
      <c r="E16" s="193"/>
      <c r="F16" s="193"/>
      <c r="G16" s="193"/>
      <c r="H16" s="193"/>
      <c r="I16" s="193"/>
      <c r="J16" s="193"/>
      <c r="K16" s="193"/>
      <c r="L16" s="193"/>
      <c r="M16" s="193"/>
      <c r="N16" s="193"/>
      <c r="O16" s="193"/>
    </row>
    <row r="17" spans="1:15" s="33" customFormat="1" ht="15" x14ac:dyDescent="0.25">
      <c r="B17" s="41"/>
      <c r="C17" s="41"/>
      <c r="D17" s="41"/>
      <c r="E17" s="42"/>
      <c r="F17" s="42"/>
      <c r="G17" s="42"/>
      <c r="H17" s="42"/>
      <c r="I17" s="42"/>
      <c r="J17" s="42"/>
      <c r="K17" s="42"/>
      <c r="L17" s="42"/>
      <c r="M17" s="42"/>
      <c r="N17" s="43"/>
    </row>
    <row r="18" spans="1:15" s="33" customFormat="1" ht="15" x14ac:dyDescent="0.25">
      <c r="B18" s="42"/>
      <c r="C18" s="42"/>
      <c r="D18" s="42"/>
      <c r="E18" s="42"/>
      <c r="F18" s="42"/>
      <c r="G18" s="42"/>
      <c r="H18" s="42"/>
      <c r="I18" s="42"/>
      <c r="J18" s="42"/>
      <c r="K18" s="42"/>
      <c r="L18" s="42"/>
      <c r="M18" s="42"/>
      <c r="N18" s="43"/>
    </row>
    <row r="19" spans="1:15" s="116" customFormat="1" ht="15" x14ac:dyDescent="0.25">
      <c r="B19" s="117"/>
      <c r="O19" s="118"/>
    </row>
    <row r="20" spans="1:15" s="116" customFormat="1" ht="44.25" customHeight="1" x14ac:dyDescent="0.25">
      <c r="B20" s="221" t="s">
        <v>45</v>
      </c>
      <c r="C20" s="222"/>
      <c r="D20" s="222"/>
      <c r="E20" s="222"/>
      <c r="F20" s="222"/>
      <c r="G20" s="222"/>
      <c r="H20" s="222"/>
      <c r="I20" s="222"/>
      <c r="J20" s="222"/>
      <c r="K20" s="222"/>
      <c r="L20" s="222"/>
      <c r="M20" s="222"/>
      <c r="N20" s="222"/>
      <c r="O20" s="222"/>
    </row>
    <row r="21" spans="1:15" s="116" customFormat="1" ht="15" x14ac:dyDescent="0.25">
      <c r="A21" s="119"/>
      <c r="B21" s="119"/>
      <c r="C21" s="119"/>
      <c r="D21" s="119"/>
      <c r="E21" s="119"/>
      <c r="F21" s="119"/>
      <c r="G21" s="119"/>
      <c r="H21" s="119"/>
      <c r="I21" s="119"/>
      <c r="J21" s="119"/>
      <c r="K21" s="119"/>
      <c r="L21" s="119"/>
      <c r="M21" s="119"/>
      <c r="N21" s="119"/>
    </row>
    <row r="22" spans="1:15" s="120" customFormat="1" ht="25.5" customHeight="1" x14ac:dyDescent="0.25">
      <c r="B22" s="121" t="s">
        <v>15</v>
      </c>
      <c r="C22" s="122" t="s">
        <v>13</v>
      </c>
      <c r="D22" s="218" t="s">
        <v>0</v>
      </c>
      <c r="E22" s="219"/>
      <c r="F22" s="223" t="s">
        <v>2</v>
      </c>
      <c r="G22" s="224"/>
      <c r="H22" s="215" t="s">
        <v>64</v>
      </c>
      <c r="I22" s="216"/>
      <c r="J22" s="215" t="s">
        <v>4</v>
      </c>
      <c r="K22" s="216"/>
      <c r="L22" s="215" t="s">
        <v>46</v>
      </c>
      <c r="M22" s="216"/>
      <c r="N22" s="213" t="s">
        <v>5</v>
      </c>
      <c r="O22" s="214"/>
    </row>
    <row r="23" spans="1:15" s="120" customFormat="1" ht="15" x14ac:dyDescent="0.25">
      <c r="B23" s="123">
        <v>1</v>
      </c>
      <c r="C23" s="32">
        <v>2016</v>
      </c>
      <c r="D23" s="220"/>
      <c r="E23" s="220"/>
      <c r="F23" s="212"/>
      <c r="G23" s="212"/>
      <c r="H23" s="212"/>
      <c r="I23" s="212"/>
      <c r="J23" s="212"/>
      <c r="K23" s="212"/>
      <c r="L23" s="217"/>
      <c r="M23" s="217"/>
      <c r="N23" s="217"/>
      <c r="O23" s="217"/>
    </row>
    <row r="24" spans="1:15" s="120" customFormat="1" ht="15" x14ac:dyDescent="0.25">
      <c r="B24" s="123">
        <v>2</v>
      </c>
      <c r="C24" s="124">
        <f>C23+1</f>
        <v>2017</v>
      </c>
      <c r="D24" s="220"/>
      <c r="E24" s="220"/>
      <c r="F24" s="212"/>
      <c r="G24" s="212"/>
      <c r="H24" s="212"/>
      <c r="I24" s="212"/>
      <c r="J24" s="212"/>
      <c r="K24" s="212"/>
      <c r="L24" s="217">
        <f t="shared" ref="L24:L25" si="0">H24+J24-F24</f>
        <v>0</v>
      </c>
      <c r="M24" s="217"/>
      <c r="N24" s="217">
        <f t="shared" ref="N24:N35" si="1">-D24-F24+H24+J24</f>
        <v>0</v>
      </c>
      <c r="O24" s="217"/>
    </row>
    <row r="25" spans="1:15" s="120" customFormat="1" ht="15" x14ac:dyDescent="0.25">
      <c r="B25" s="123">
        <v>3</v>
      </c>
      <c r="C25" s="124">
        <f>C24+1</f>
        <v>2018</v>
      </c>
      <c r="D25" s="220"/>
      <c r="E25" s="220"/>
      <c r="F25" s="212"/>
      <c r="G25" s="212"/>
      <c r="H25" s="212"/>
      <c r="I25" s="212"/>
      <c r="J25" s="212"/>
      <c r="K25" s="212"/>
      <c r="L25" s="217">
        <f t="shared" si="0"/>
        <v>0</v>
      </c>
      <c r="M25" s="217"/>
      <c r="N25" s="217">
        <f t="shared" si="1"/>
        <v>0</v>
      </c>
      <c r="O25" s="217"/>
    </row>
    <row r="26" spans="1:15" s="120" customFormat="1" ht="15" x14ac:dyDescent="0.25">
      <c r="B26" s="123">
        <v>4</v>
      </c>
      <c r="C26" s="124">
        <f t="shared" ref="C26:C35" si="2">C25+1</f>
        <v>2019</v>
      </c>
      <c r="D26" s="220"/>
      <c r="E26" s="220"/>
      <c r="F26" s="212"/>
      <c r="G26" s="212"/>
      <c r="H26" s="212"/>
      <c r="I26" s="212"/>
      <c r="J26" s="212"/>
      <c r="K26" s="212"/>
      <c r="L26" s="217">
        <f>H26+J26-F26</f>
        <v>0</v>
      </c>
      <c r="M26" s="217"/>
      <c r="N26" s="217">
        <f t="shared" si="1"/>
        <v>0</v>
      </c>
      <c r="O26" s="217"/>
    </row>
    <row r="27" spans="1:15" s="120" customFormat="1" ht="15" x14ac:dyDescent="0.25">
      <c r="B27" s="123">
        <v>5</v>
      </c>
      <c r="C27" s="124">
        <f t="shared" si="2"/>
        <v>2020</v>
      </c>
      <c r="D27" s="220"/>
      <c r="E27" s="220"/>
      <c r="F27" s="212"/>
      <c r="G27" s="212"/>
      <c r="H27" s="212"/>
      <c r="I27" s="212"/>
      <c r="J27" s="212"/>
      <c r="K27" s="212"/>
      <c r="L27" s="217">
        <f t="shared" ref="L27:L28" si="3">H27+J27-F27</f>
        <v>0</v>
      </c>
      <c r="M27" s="217"/>
      <c r="N27" s="217">
        <f t="shared" si="1"/>
        <v>0</v>
      </c>
      <c r="O27" s="217"/>
    </row>
    <row r="28" spans="1:15" s="120" customFormat="1" ht="15" x14ac:dyDescent="0.25">
      <c r="B28" s="123">
        <v>6</v>
      </c>
      <c r="C28" s="124">
        <f t="shared" si="2"/>
        <v>2021</v>
      </c>
      <c r="D28" s="220"/>
      <c r="E28" s="220"/>
      <c r="F28" s="212"/>
      <c r="G28" s="212"/>
      <c r="H28" s="212"/>
      <c r="I28" s="212"/>
      <c r="J28" s="212"/>
      <c r="K28" s="212"/>
      <c r="L28" s="217">
        <f t="shared" si="3"/>
        <v>0</v>
      </c>
      <c r="M28" s="217"/>
      <c r="N28" s="217">
        <f t="shared" si="1"/>
        <v>0</v>
      </c>
      <c r="O28" s="217"/>
    </row>
    <row r="29" spans="1:15" s="120" customFormat="1" ht="15" x14ac:dyDescent="0.25">
      <c r="B29" s="123">
        <v>7</v>
      </c>
      <c r="C29" s="124">
        <f t="shared" si="2"/>
        <v>2022</v>
      </c>
      <c r="D29" s="220"/>
      <c r="E29" s="220"/>
      <c r="F29" s="212"/>
      <c r="G29" s="212"/>
      <c r="H29" s="212"/>
      <c r="I29" s="212"/>
      <c r="J29" s="212"/>
      <c r="K29" s="212"/>
      <c r="L29" s="217">
        <f>H29+J29-F29</f>
        <v>0</v>
      </c>
      <c r="M29" s="217"/>
      <c r="N29" s="217">
        <f t="shared" si="1"/>
        <v>0</v>
      </c>
      <c r="O29" s="217"/>
    </row>
    <row r="30" spans="1:15" s="120" customFormat="1" ht="15" x14ac:dyDescent="0.25">
      <c r="B30" s="123">
        <v>8</v>
      </c>
      <c r="C30" s="124">
        <f t="shared" si="2"/>
        <v>2023</v>
      </c>
      <c r="D30" s="220"/>
      <c r="E30" s="220"/>
      <c r="F30" s="212"/>
      <c r="G30" s="212"/>
      <c r="H30" s="212"/>
      <c r="I30" s="212"/>
      <c r="J30" s="212"/>
      <c r="K30" s="212"/>
      <c r="L30" s="217">
        <f t="shared" ref="L30" si="4">H30+J30-F30</f>
        <v>0</v>
      </c>
      <c r="M30" s="217"/>
      <c r="N30" s="217">
        <f t="shared" si="1"/>
        <v>0</v>
      </c>
      <c r="O30" s="217"/>
    </row>
    <row r="31" spans="1:15" s="120" customFormat="1" ht="15" x14ac:dyDescent="0.25">
      <c r="B31" s="123">
        <v>5</v>
      </c>
      <c r="C31" s="124">
        <f t="shared" si="2"/>
        <v>2024</v>
      </c>
      <c r="D31" s="220"/>
      <c r="E31" s="220"/>
      <c r="F31" s="212"/>
      <c r="G31" s="212"/>
      <c r="H31" s="212"/>
      <c r="I31" s="212"/>
      <c r="J31" s="212"/>
      <c r="K31" s="212"/>
      <c r="L31" s="217">
        <f t="shared" ref="L31:L32" si="5">H31+J31-F31</f>
        <v>0</v>
      </c>
      <c r="M31" s="217"/>
      <c r="N31" s="217">
        <f t="shared" si="1"/>
        <v>0</v>
      </c>
      <c r="O31" s="217"/>
    </row>
    <row r="32" spans="1:15" s="120" customFormat="1" ht="15" x14ac:dyDescent="0.25">
      <c r="B32" s="123">
        <v>6</v>
      </c>
      <c r="C32" s="124">
        <f t="shared" si="2"/>
        <v>2025</v>
      </c>
      <c r="D32" s="220"/>
      <c r="E32" s="220"/>
      <c r="F32" s="212"/>
      <c r="G32" s="212"/>
      <c r="H32" s="212"/>
      <c r="I32" s="212"/>
      <c r="J32" s="212"/>
      <c r="K32" s="212"/>
      <c r="L32" s="217">
        <f t="shared" si="5"/>
        <v>0</v>
      </c>
      <c r="M32" s="217"/>
      <c r="N32" s="217">
        <f t="shared" si="1"/>
        <v>0</v>
      </c>
      <c r="O32" s="217"/>
    </row>
    <row r="33" spans="2:15" s="120" customFormat="1" ht="15" x14ac:dyDescent="0.25">
      <c r="B33" s="123">
        <v>7</v>
      </c>
      <c r="C33" s="124">
        <f t="shared" si="2"/>
        <v>2026</v>
      </c>
      <c r="D33" s="220"/>
      <c r="E33" s="220"/>
      <c r="F33" s="212"/>
      <c r="G33" s="212"/>
      <c r="H33" s="212"/>
      <c r="I33" s="212"/>
      <c r="J33" s="212"/>
      <c r="K33" s="212"/>
      <c r="L33" s="217">
        <f>H33+J33-F33</f>
        <v>0</v>
      </c>
      <c r="M33" s="217"/>
      <c r="N33" s="217">
        <f t="shared" si="1"/>
        <v>0</v>
      </c>
      <c r="O33" s="217"/>
    </row>
    <row r="34" spans="2:15" s="120" customFormat="1" ht="15" x14ac:dyDescent="0.25">
      <c r="B34" s="123">
        <v>8</v>
      </c>
      <c r="C34" s="124">
        <f t="shared" si="2"/>
        <v>2027</v>
      </c>
      <c r="D34" s="220"/>
      <c r="E34" s="220"/>
      <c r="F34" s="212"/>
      <c r="G34" s="212"/>
      <c r="H34" s="212"/>
      <c r="I34" s="212"/>
      <c r="J34" s="212"/>
      <c r="K34" s="212"/>
      <c r="L34" s="217">
        <f t="shared" ref="L34:L35" si="6">H34+J34-F34</f>
        <v>0</v>
      </c>
      <c r="M34" s="217"/>
      <c r="N34" s="217">
        <f t="shared" si="1"/>
        <v>0</v>
      </c>
      <c r="O34" s="217"/>
    </row>
    <row r="35" spans="2:15" s="120" customFormat="1" ht="15" x14ac:dyDescent="0.25">
      <c r="B35" s="123">
        <v>9</v>
      </c>
      <c r="C35" s="124">
        <f t="shared" si="2"/>
        <v>2028</v>
      </c>
      <c r="D35" s="220"/>
      <c r="E35" s="220"/>
      <c r="F35" s="212"/>
      <c r="G35" s="212"/>
      <c r="H35" s="212"/>
      <c r="I35" s="212"/>
      <c r="J35" s="212"/>
      <c r="K35" s="212"/>
      <c r="L35" s="217">
        <f t="shared" si="6"/>
        <v>0</v>
      </c>
      <c r="M35" s="217"/>
      <c r="N35" s="217">
        <f t="shared" si="1"/>
        <v>0</v>
      </c>
      <c r="O35" s="217"/>
    </row>
    <row r="36" spans="2:15" s="120" customFormat="1" ht="15" x14ac:dyDescent="0.25">
      <c r="B36" s="125"/>
      <c r="C36" s="126" t="s">
        <v>6</v>
      </c>
      <c r="D36" s="211">
        <f>SUM(D23:E35)</f>
        <v>0</v>
      </c>
      <c r="E36" s="211"/>
      <c r="F36" s="211">
        <f t="shared" ref="F36" si="7">SUM(F23:G35)</f>
        <v>0</v>
      </c>
      <c r="G36" s="211"/>
      <c r="H36" s="211">
        <f t="shared" ref="H36" si="8">SUM(H23:I35)</f>
        <v>0</v>
      </c>
      <c r="I36" s="211"/>
      <c r="J36" s="211">
        <f t="shared" ref="J36" si="9">SUM(J23:K35)</f>
        <v>0</v>
      </c>
      <c r="K36" s="211"/>
      <c r="L36" s="211">
        <f t="shared" ref="L36" si="10">SUM(L23:M35)</f>
        <v>0</v>
      </c>
      <c r="M36" s="211"/>
      <c r="N36" s="211">
        <f t="shared" ref="N36" si="11">SUM(N23:O35)</f>
        <v>0</v>
      </c>
      <c r="O36" s="211"/>
    </row>
    <row r="37" spans="2:15" s="116" customFormat="1" ht="15" x14ac:dyDescent="0.25">
      <c r="E37" s="127"/>
    </row>
    <row r="38" spans="2:15" s="116" customFormat="1" ht="15" x14ac:dyDescent="0.25">
      <c r="E38" s="127"/>
    </row>
    <row r="39" spans="2:15" s="116" customFormat="1" ht="15" x14ac:dyDescent="0.25"/>
  </sheetData>
  <sheetProtection password="983B" sheet="1" objects="1" scenarios="1" selectLockedCells="1"/>
  <mergeCells count="102">
    <mergeCell ref="H30:I30"/>
    <mergeCell ref="J30:K30"/>
    <mergeCell ref="L30:M30"/>
    <mergeCell ref="N30:O30"/>
    <mergeCell ref="D29:E29"/>
    <mergeCell ref="F29:G29"/>
    <mergeCell ref="H29:I29"/>
    <mergeCell ref="J29:K29"/>
    <mergeCell ref="L29:M29"/>
    <mergeCell ref="D32:E32"/>
    <mergeCell ref="F32:G32"/>
    <mergeCell ref="H32:I32"/>
    <mergeCell ref="J32:K32"/>
    <mergeCell ref="L32:M32"/>
    <mergeCell ref="N32:O32"/>
    <mergeCell ref="D31:E31"/>
    <mergeCell ref="F31:G31"/>
    <mergeCell ref="H31:I31"/>
    <mergeCell ref="J31:K31"/>
    <mergeCell ref="L31:M31"/>
    <mergeCell ref="J26:K26"/>
    <mergeCell ref="L26:M26"/>
    <mergeCell ref="N26:O26"/>
    <mergeCell ref="D25:E25"/>
    <mergeCell ref="F25:G25"/>
    <mergeCell ref="H25:I25"/>
    <mergeCell ref="J25:K25"/>
    <mergeCell ref="L25:M25"/>
    <mergeCell ref="N31:O31"/>
    <mergeCell ref="N27:O27"/>
    <mergeCell ref="D28:E28"/>
    <mergeCell ref="F28:G28"/>
    <mergeCell ref="H28:I28"/>
    <mergeCell ref="J28:K28"/>
    <mergeCell ref="L28:M28"/>
    <mergeCell ref="N28:O28"/>
    <mergeCell ref="D27:E27"/>
    <mergeCell ref="F27:G27"/>
    <mergeCell ref="H27:I27"/>
    <mergeCell ref="J27:K27"/>
    <mergeCell ref="L27:M27"/>
    <mergeCell ref="N29:O29"/>
    <mergeCell ref="D30:E30"/>
    <mergeCell ref="F30:G30"/>
    <mergeCell ref="B15:C15"/>
    <mergeCell ref="C2:O2"/>
    <mergeCell ref="C6:O6"/>
    <mergeCell ref="B11:C11"/>
    <mergeCell ref="C7:O7"/>
    <mergeCell ref="E10:O10"/>
    <mergeCell ref="E11:O11"/>
    <mergeCell ref="E14:O14"/>
    <mergeCell ref="E15:O15"/>
    <mergeCell ref="C5:O5"/>
    <mergeCell ref="E16:O16"/>
    <mergeCell ref="D22:E22"/>
    <mergeCell ref="D33:E33"/>
    <mergeCell ref="L22:M22"/>
    <mergeCell ref="L33:M33"/>
    <mergeCell ref="B20:O20"/>
    <mergeCell ref="D34:E34"/>
    <mergeCell ref="D35:E35"/>
    <mergeCell ref="L34:M34"/>
    <mergeCell ref="L35:M35"/>
    <mergeCell ref="D23:E23"/>
    <mergeCell ref="F23:G23"/>
    <mergeCell ref="N23:O23"/>
    <mergeCell ref="D24:E24"/>
    <mergeCell ref="F24:G24"/>
    <mergeCell ref="H24:I24"/>
    <mergeCell ref="J24:K24"/>
    <mergeCell ref="L24:M24"/>
    <mergeCell ref="N24:O24"/>
    <mergeCell ref="F22:G22"/>
    <mergeCell ref="N25:O25"/>
    <mergeCell ref="D26:E26"/>
    <mergeCell ref="F26:G26"/>
    <mergeCell ref="H26:I26"/>
    <mergeCell ref="D36:E36"/>
    <mergeCell ref="F36:G36"/>
    <mergeCell ref="J36:K36"/>
    <mergeCell ref="H34:I34"/>
    <mergeCell ref="H35:I35"/>
    <mergeCell ref="N36:O36"/>
    <mergeCell ref="N22:O22"/>
    <mergeCell ref="H22:I22"/>
    <mergeCell ref="J22:K22"/>
    <mergeCell ref="N33:O33"/>
    <mergeCell ref="N34:O34"/>
    <mergeCell ref="N35:O35"/>
    <mergeCell ref="H36:I36"/>
    <mergeCell ref="J33:K33"/>
    <mergeCell ref="J34:K34"/>
    <mergeCell ref="J35:K35"/>
    <mergeCell ref="H33:I33"/>
    <mergeCell ref="L36:M36"/>
    <mergeCell ref="H23:I23"/>
    <mergeCell ref="J23:K23"/>
    <mergeCell ref="L23:M23"/>
    <mergeCell ref="F33:G33"/>
    <mergeCell ref="F34:G34"/>
    <mergeCell ref="F35:G35"/>
  </mergeCells>
  <conditionalFormatting sqref="C24:C35">
    <cfRule type="cellIs" dxfId="0" priority="3" operator="lessThan">
      <formula>2000</formula>
    </cfRule>
  </conditionalFormatting>
  <pageMargins left="0.7" right="0.7" top="0.75" bottom="0.75" header="0.3" footer="0.3"/>
  <pageSetup paperSize="9"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 d'utilisation</vt:lpstr>
      <vt:lpstr>Methode 1 Déficit financement</vt:lpstr>
      <vt:lpstr>Méthode 2 Taux forfaitaire</vt:lpstr>
      <vt:lpstr>Méthode 3 Recettes prévis.</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m.decamps</dc:creator>
  <cp:lastModifiedBy>Marion BECMONT</cp:lastModifiedBy>
  <cp:lastPrinted>2016-09-01T16:11:52Z</cp:lastPrinted>
  <dcterms:created xsi:type="dcterms:W3CDTF">2015-03-09T08:44:40Z</dcterms:created>
  <dcterms:modified xsi:type="dcterms:W3CDTF">2016-09-01T16:12:17Z</dcterms:modified>
</cp:coreProperties>
</file>